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240" yWindow="40" windowWidth="30880" windowHeight="19300" activeTab="4"/>
  </bookViews>
  <sheets>
    <sheet name="DG MOE RECTO" sheetId="2" r:id="rId1"/>
    <sheet name="DG MOE" sheetId="1" r:id="rId2"/>
    <sheet name="Etat solde recto" sheetId="3" r:id="rId3"/>
    <sheet name="Etat solde verso" sheetId="5" r:id="rId4"/>
    <sheet name="ACTUALISATION" sheetId="7" r:id="rId5"/>
  </sheets>
  <externalReferences>
    <externalReference r:id="rId6"/>
  </externalReferences>
  <definedNames>
    <definedName name="MAITREOUVRAGE">'[1]1. Référence générale chantier'!$B$14</definedName>
    <definedName name="_xlnm.Print_Area" localSheetId="4">ACTUALISATION!$A$1:$G$66</definedName>
    <definedName name="_xlnm.Print_Area" localSheetId="1">'DG MOE'!$A$1:$K$62</definedName>
    <definedName name="_xlnm.Print_Area" localSheetId="2">'Etat solde recto'!$A$1:$G$60</definedName>
  </definedNames>
  <calcPr calcId="140001" fullPrecision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3" i="7" l="1"/>
  <c r="D28" i="7"/>
  <c r="D33" i="7"/>
  <c r="D38" i="7"/>
  <c r="D43" i="7"/>
  <c r="D48" i="7"/>
  <c r="D53" i="7"/>
  <c r="D58" i="7"/>
  <c r="D63" i="7"/>
  <c r="E28" i="7"/>
  <c r="E33" i="7"/>
  <c r="E43" i="7"/>
  <c r="E48" i="7"/>
  <c r="E53" i="7"/>
  <c r="E58" i="7"/>
  <c r="E63" i="7"/>
  <c r="F28" i="7"/>
  <c r="F33" i="7"/>
  <c r="F38" i="7"/>
  <c r="F43" i="7"/>
  <c r="F48" i="7"/>
  <c r="F53" i="7"/>
  <c r="F58" i="7"/>
  <c r="F63" i="7"/>
  <c r="G28" i="7"/>
  <c r="G33" i="7"/>
  <c r="G38" i="7"/>
  <c r="G43" i="7"/>
  <c r="G48" i="7"/>
  <c r="G53" i="7"/>
  <c r="G58" i="7"/>
  <c r="G63" i="7"/>
  <c r="B64" i="7"/>
  <c r="D29" i="7"/>
  <c r="D34" i="7"/>
  <c r="D39" i="7"/>
  <c r="D44" i="7"/>
  <c r="D49" i="7"/>
  <c r="D54" i="7"/>
  <c r="D59" i="7"/>
  <c r="D64" i="7"/>
  <c r="E29" i="7"/>
  <c r="E34" i="7"/>
  <c r="E44" i="7"/>
  <c r="E49" i="7"/>
  <c r="E54" i="7"/>
  <c r="E59" i="7"/>
  <c r="E64" i="7"/>
  <c r="F29" i="7"/>
  <c r="F34" i="7"/>
  <c r="F39" i="7"/>
  <c r="F44" i="7"/>
  <c r="F49" i="7"/>
  <c r="F54" i="7"/>
  <c r="F59" i="7"/>
  <c r="F64" i="7"/>
  <c r="G29" i="7"/>
  <c r="G34" i="7"/>
  <c r="G39" i="7"/>
  <c r="G44" i="7"/>
  <c r="G49" i="7"/>
  <c r="G54" i="7"/>
  <c r="G59" i="7"/>
  <c r="G64" i="7"/>
  <c r="G46" i="3"/>
  <c r="C46" i="3"/>
  <c r="B22" i="5"/>
  <c r="C22" i="5"/>
  <c r="B60" i="7"/>
  <c r="B55" i="7"/>
  <c r="B50" i="7"/>
  <c r="B45" i="7"/>
  <c r="B40" i="7"/>
  <c r="B35" i="7"/>
  <c r="B30" i="7"/>
  <c r="E23" i="7"/>
  <c r="E14" i="7"/>
  <c r="E56" i="1"/>
  <c r="K11" i="1"/>
  <c r="K32" i="1"/>
  <c r="I37" i="1"/>
  <c r="G21" i="3"/>
  <c r="E29" i="3"/>
  <c r="G29" i="3"/>
  <c r="C12" i="5"/>
  <c r="D15" i="5"/>
  <c r="C20" i="5"/>
  <c r="C24" i="5"/>
  <c r="D27" i="5"/>
  <c r="B20" i="5"/>
  <c r="D30" i="7"/>
  <c r="B65" i="7"/>
  <c r="D40" i="7"/>
  <c r="D50" i="7"/>
  <c r="D60" i="7"/>
  <c r="D35" i="5"/>
  <c r="D35" i="7"/>
  <c r="D45" i="7"/>
  <c r="D55" i="7"/>
  <c r="D65" i="7"/>
  <c r="E60" i="7"/>
  <c r="F60" i="7"/>
  <c r="E40" i="7"/>
  <c r="F40" i="7"/>
  <c r="E45" i="7"/>
  <c r="F45" i="7"/>
  <c r="E50" i="7"/>
  <c r="F50" i="7"/>
  <c r="E30" i="7"/>
  <c r="E55" i="7"/>
  <c r="F55" i="7"/>
  <c r="E35" i="7"/>
  <c r="F35" i="7"/>
  <c r="G35" i="7"/>
  <c r="G45" i="7"/>
  <c r="F30" i="7"/>
  <c r="F65" i="7"/>
  <c r="G50" i="7"/>
  <c r="G60" i="7"/>
  <c r="G55" i="7"/>
  <c r="E65" i="7"/>
  <c r="G40" i="7"/>
  <c r="G30" i="7"/>
  <c r="G65" i="7"/>
</calcChain>
</file>

<file path=xl/sharedStrings.xml><?xml version="1.0" encoding="utf-8"?>
<sst xmlns="http://schemas.openxmlformats.org/spreadsheetml/2006/main" count="207" uniqueCount="151">
  <si>
    <t>RECAPITULATIF DES ACOMPTES MENSUELS</t>
  </si>
  <si>
    <t>ET DU SOLDE</t>
  </si>
  <si>
    <t>ACOMPTES MENSUELS</t>
  </si>
  <si>
    <t>ENTREPRENEUR</t>
  </si>
  <si>
    <t>MONTANT DES ACOMPTES</t>
  </si>
  <si>
    <t>N°</t>
  </si>
  <si>
    <t>DATE</t>
  </si>
  <si>
    <t>MANDATE</t>
  </si>
  <si>
    <t>TOTAL DES ACOMPTES (a)</t>
  </si>
  <si>
    <t>SOLDE (b)</t>
  </si>
  <si>
    <t>TOTAL GENERAL : a + b  =      TTC</t>
  </si>
  <si>
    <t>.</t>
  </si>
  <si>
    <t>TOUTES TAXES COMPRISES</t>
  </si>
  <si>
    <t xml:space="preserve">     Accepté</t>
  </si>
  <si>
    <t xml:space="preserve">     Approuvé</t>
  </si>
  <si>
    <t xml:space="preserve">     le :</t>
  </si>
  <si>
    <t>Par le Maître d'Oeuvre</t>
  </si>
  <si>
    <t>La personne responsable du marché</t>
  </si>
  <si>
    <t>(signature et cachet commercial)</t>
  </si>
  <si>
    <t>(2) Montant de la Tva compris dans le total général.</t>
  </si>
  <si>
    <t>TOTAL A REPORTER</t>
  </si>
  <si>
    <t xml:space="preserve">     </t>
  </si>
  <si>
    <t xml:space="preserve"> -  SOCIETE</t>
  </si>
  <si>
    <t xml:space="preserve">CITADIS </t>
  </si>
  <si>
    <t xml:space="preserve"> -  OPERATION</t>
  </si>
  <si>
    <t xml:space="preserve"> -  OBJET</t>
  </si>
  <si>
    <t>MAITRISE D'ŒUVRE</t>
  </si>
  <si>
    <t xml:space="preserve"> -  MARCHE N°</t>
  </si>
  <si>
    <t>DECOMPTE GENERAL</t>
  </si>
  <si>
    <t xml:space="preserve">Récapitulation des acomptes mensuels </t>
  </si>
  <si>
    <t>et du solde</t>
  </si>
  <si>
    <t>Récapitulatif des acomptes mensuels et du solde</t>
  </si>
  <si>
    <t>Etat du solde</t>
  </si>
  <si>
    <t>SOCIETE : CITADIS</t>
  </si>
  <si>
    <t xml:space="preserve">MARCHE N°  </t>
  </si>
  <si>
    <t>ETAT DU SOLDE</t>
  </si>
  <si>
    <t xml:space="preserve">  </t>
  </si>
  <si>
    <t xml:space="preserve">DESIGNATION DES PRESTATIONS : </t>
  </si>
  <si>
    <t>(en lettres)</t>
  </si>
  <si>
    <t xml:space="preserve">SOCIETE :  </t>
  </si>
  <si>
    <t>établi sur la base du décompte final</t>
  </si>
  <si>
    <t>MONTANT DU MARCHE</t>
  </si>
  <si>
    <t>Hors T.V.A</t>
  </si>
  <si>
    <t>T.VA. Incluse</t>
  </si>
  <si>
    <t>MONTANT INITIAL</t>
  </si>
  <si>
    <t>TOTAL</t>
  </si>
  <si>
    <t xml:space="preserve"> TITULAIRE ET SOUS TRAITANTS A REGLER</t>
  </si>
  <si>
    <t>SOMMES</t>
  </si>
  <si>
    <t>DONT T.V.A.à 19.60 %</t>
  </si>
  <si>
    <t xml:space="preserve"> </t>
  </si>
  <si>
    <t>TRANSMIS AU MAITRE DE L'OUVRAGE</t>
  </si>
  <si>
    <t>TRANSMIS POUR CONTROLE</t>
  </si>
  <si>
    <t>CONTROLE</t>
  </si>
  <si>
    <t>et MANDATEMENT</t>
  </si>
  <si>
    <t>BON POUR PAIEMENT</t>
  </si>
  <si>
    <t>LE :</t>
  </si>
  <si>
    <t>Le Maître d'Ouvrage :</t>
  </si>
  <si>
    <t>(signature et cachet)</t>
  </si>
  <si>
    <t xml:space="preserve">MARCHE N°    </t>
  </si>
  <si>
    <t xml:space="preserve">DETAIL DU CALCUL DU SOLDE </t>
  </si>
  <si>
    <t xml:space="preserve"> A - MONTANT DU SOLDE</t>
  </si>
  <si>
    <t xml:space="preserve">I M P U T A T I O N S </t>
  </si>
  <si>
    <t xml:space="preserve">   1 - Montant total prestations exécutées</t>
  </si>
  <si>
    <t xml:space="preserve">        en prix de base</t>
  </si>
  <si>
    <t xml:space="preserve">   2 - Actualisation (détail en annexe)   </t>
  </si>
  <si>
    <t xml:space="preserve">   3 - Révision</t>
  </si>
  <si>
    <t xml:space="preserve">   4 - Total</t>
  </si>
  <si>
    <t xml:space="preserve">   5 - Montant déjà réglé </t>
  </si>
  <si>
    <t xml:space="preserve">   6 - Montant du solde ( A4 - A5 )</t>
  </si>
  <si>
    <t xml:space="preserve"> B - T.V.A.</t>
  </si>
  <si>
    <t xml:space="preserve"> à</t>
  </si>
  <si>
    <t xml:space="preserve"> le</t>
  </si>
  <si>
    <t xml:space="preserve">   1 - T.V.A. sur   </t>
  </si>
  <si>
    <t>Signature et cachet</t>
  </si>
  <si>
    <t xml:space="preserve">        au taux de...........…19.60...%</t>
  </si>
  <si>
    <t xml:space="preserve">   2 - T.V.A. sur  </t>
  </si>
  <si>
    <t xml:space="preserve">        au taux de.. ............19.60.%</t>
  </si>
  <si>
    <t xml:space="preserve">   3 - TOTAL</t>
  </si>
  <si>
    <t xml:space="preserve">   4 - Montant déjà réglé </t>
  </si>
  <si>
    <t xml:space="preserve">   6 - Montant du solde ( B3 - B4 )</t>
  </si>
  <si>
    <t>La Personne responsable</t>
  </si>
  <si>
    <t>du Marché</t>
  </si>
  <si>
    <t xml:space="preserve"> C -  MONTANT DU SOLDE</t>
  </si>
  <si>
    <t>Maîtrise d'œuvre</t>
  </si>
  <si>
    <t>Le Maître d'oeuvre :</t>
  </si>
  <si>
    <t>Etabli par le Maître d'Œuvre</t>
  </si>
  <si>
    <t xml:space="preserve"> -  TITULAIRE</t>
  </si>
  <si>
    <t xml:space="preserve">Le présent décompte général arrêté au montant de : </t>
  </si>
  <si>
    <t>MENSUELS € TTC</t>
  </si>
  <si>
    <t>SOCIÉTÉS</t>
  </si>
  <si>
    <t>MANDATÉES</t>
  </si>
  <si>
    <t>TOTAL REPORTÉ</t>
  </si>
  <si>
    <t>Selon détail joint</t>
  </si>
  <si>
    <t>ATELIER DE LA RUE KLEBER</t>
  </si>
  <si>
    <t>LARUE DIDIER</t>
  </si>
  <si>
    <t>ATELIER LD</t>
  </si>
  <si>
    <t>MARCIANO</t>
  </si>
  <si>
    <t>SARLEC</t>
  </si>
  <si>
    <t>IMR</t>
  </si>
  <si>
    <t>ECHOLOGOS</t>
  </si>
  <si>
    <t>CEC MEDITERRANÉ</t>
  </si>
  <si>
    <t>GAUJARD OLIVIER</t>
  </si>
  <si>
    <t>BERMATEC</t>
  </si>
  <si>
    <t>N° 2460 COLLEGE DE TALLARD</t>
  </si>
  <si>
    <t>GPT ATELIER DE LA RUE KLEBER / ATELIER LD/</t>
  </si>
  <si>
    <t xml:space="preserve"> SARLEC / IMR / ECHOLOGOS / CEC MEDITERRANEE</t>
  </si>
  <si>
    <t>GPT ATELIER DE LA RUE KLEBER / ATELIER LD/MARCIANO /</t>
  </si>
  <si>
    <t xml:space="preserve">OPE N° </t>
  </si>
  <si>
    <t>2460 COLLEGE DE TALLARD</t>
  </si>
  <si>
    <t xml:space="preserve">Marché N° :  </t>
  </si>
  <si>
    <t>Titulaire :</t>
  </si>
  <si>
    <t>GPT ATELIER DE LA RUE KLEBERT</t>
  </si>
  <si>
    <r>
      <t xml:space="preserve">Formule actualisation  A =   </t>
    </r>
    <r>
      <rPr>
        <b/>
        <u/>
        <sz val="11"/>
        <rFont val="Arial"/>
        <family val="2"/>
      </rPr>
      <t>I (d-3)/I0</t>
    </r>
  </si>
  <si>
    <t>MOIS M0 :</t>
  </si>
  <si>
    <t xml:space="preserve">Index  = </t>
  </si>
  <si>
    <t>ING</t>
  </si>
  <si>
    <r>
      <t xml:space="preserve">ACTUALISATION </t>
    </r>
    <r>
      <rPr>
        <b/>
        <sz val="12"/>
        <color indexed="10"/>
        <rFont val="Arial"/>
        <family val="2"/>
      </rPr>
      <t>TRANCHE FERME</t>
    </r>
  </si>
  <si>
    <t xml:space="preserve">Démarrage des travaux =   </t>
  </si>
  <si>
    <t xml:space="preserve">Mois démarrage - 3 mois = </t>
  </si>
  <si>
    <t xml:space="preserve">Coefficient d'actualisation </t>
  </si>
  <si>
    <t xml:space="preserve">      ING 09/2006     =</t>
  </si>
  <si>
    <t xml:space="preserve">ING 08/2006   </t>
  </si>
  <si>
    <t>(arrondi au millième supérieur)</t>
  </si>
  <si>
    <t xml:space="preserve">ACTUALISATION </t>
  </si>
  <si>
    <r>
      <t xml:space="preserve">ACTUALISATION </t>
    </r>
    <r>
      <rPr>
        <b/>
        <sz val="12"/>
        <color indexed="10"/>
        <rFont val="Arial"/>
        <family val="2"/>
      </rPr>
      <t>TRANCHE CONDITIONNELLE I et II</t>
    </r>
  </si>
  <si>
    <t xml:space="preserve">      ING 02/2007     =</t>
  </si>
  <si>
    <t>TF</t>
  </si>
  <si>
    <t>TC</t>
  </si>
  <si>
    <t>CEC MED</t>
  </si>
  <si>
    <t xml:space="preserve">BET IMR </t>
  </si>
  <si>
    <t>BET ECHOLOGOS</t>
  </si>
  <si>
    <t>OPERATION :    N° 2460</t>
  </si>
  <si>
    <t>COLLEGE DE TALLARD</t>
  </si>
  <si>
    <t>SOUS TRAITANTS :</t>
  </si>
  <si>
    <t xml:space="preserve">Quarante mille deux cent quarante-six euros </t>
  </si>
  <si>
    <t>et quatre-vingt-neuf centimes</t>
  </si>
  <si>
    <t xml:space="preserve">  ATELIER DE LA RUE KLEBER</t>
  </si>
  <si>
    <t xml:space="preserve">  SARLEC</t>
  </si>
  <si>
    <t xml:space="preserve">  CEC MEDITERRANEE</t>
  </si>
  <si>
    <t xml:space="preserve">  BET IMR</t>
  </si>
  <si>
    <t xml:space="preserve">  BET ECHOLOGOS</t>
  </si>
  <si>
    <t xml:space="preserve">  ATELIER LD</t>
  </si>
  <si>
    <t xml:space="preserve"> CEC MEDITERRANEE</t>
  </si>
  <si>
    <t xml:space="preserve">MARCIANO /SARLEC / IMR / ECHOLOGOS / </t>
  </si>
  <si>
    <t>dont TVA à 19.60 % :287 222.12..(2)</t>
  </si>
  <si>
    <t>Un million sept cent cinquante-deux mille six cent quarante et un euros et sept centimes</t>
  </si>
  <si>
    <t>TOTAL ACTUALISÉ HT</t>
  </si>
  <si>
    <t>TOTAL  MARCHÉ HT</t>
  </si>
  <si>
    <t>TOTAL ACTU HT</t>
  </si>
  <si>
    <t>TVA à 19.60%</t>
  </si>
  <si>
    <t>TOTAL ACTU TTC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</si>
</sst>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\ _F_-;\-* #,##0.00\ _F_-;_-* &quot;-&quot;??\ _F_-;_-@_-"/>
    <numFmt numFmtId="165" formatCode="@*."/>
    <numFmt numFmtId="166" formatCode="#,##0.00&quot;   &quot;"/>
    <numFmt numFmtId="167" formatCode="#,##0.00\ &quot;€&quot;"/>
    <numFmt numFmtId="168" formatCode="_-* #,##0.00\ [$€]_-;\-* #,##0.00\ [$€]_-;_-* &quot;-&quot;??\ [$€]_-;_-@_-"/>
    <numFmt numFmtId="169" formatCode="#,##0.00_ ;\-#,##0.00\ "/>
    <numFmt numFmtId="170" formatCode="#,##0.00,&quot;   &quot;"/>
    <numFmt numFmtId="171" formatCode="#,##0.00&quot;  &quot;"/>
    <numFmt numFmtId="172" formatCode="#,##0.00\ [$€-1];\-#,##0.00\ [$€-1]"/>
    <numFmt numFmtId="173" formatCode="#,##0.0"/>
    <numFmt numFmtId="174" formatCode="#,##0.0000000000"/>
    <numFmt numFmtId="175" formatCode="#,##0.000"/>
  </numFmts>
  <fonts count="54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0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20"/>
      <name val="Century Gothic"/>
      <family val="2"/>
    </font>
    <font>
      <sz val="20"/>
      <name val="Arial"/>
      <family val="2"/>
    </font>
    <font>
      <sz val="14"/>
      <name val="Arial"/>
      <family val="2"/>
    </font>
    <font>
      <sz val="7"/>
      <name val="Arial"/>
      <family val="2"/>
    </font>
    <font>
      <b/>
      <sz val="36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2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6"/>
      <name val="Arial"/>
      <family val="2"/>
    </font>
    <font>
      <b/>
      <sz val="12"/>
      <name val="Helv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b/>
      <u/>
      <sz val="12"/>
      <name val="Arial"/>
      <family val="2"/>
    </font>
    <font>
      <b/>
      <u/>
      <sz val="9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name val="MS Sans Serif"/>
      <family val="2"/>
    </font>
    <font>
      <b/>
      <sz val="12"/>
      <name val="MS Sans Serif"/>
      <family val="2"/>
    </font>
    <font>
      <sz val="10"/>
      <name val="Arial"/>
    </font>
    <font>
      <b/>
      <sz val="11"/>
      <name val="Arial"/>
    </font>
    <font>
      <b/>
      <u/>
      <sz val="11"/>
      <name val="Arial"/>
      <family val="2"/>
    </font>
    <font>
      <b/>
      <sz val="12"/>
      <color indexed="10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b/>
      <u/>
      <sz val="10"/>
      <name val="MS Sans Serif"/>
      <family val="2"/>
    </font>
    <font>
      <b/>
      <u/>
      <sz val="12"/>
      <name val="MS Sans Serif"/>
      <family val="2"/>
    </font>
    <font>
      <b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3"/>
        <bgColor indexed="64"/>
      </patternFill>
    </fill>
  </fills>
  <borders count="6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168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45" fillId="0" borderId="0" applyFont="0" applyFill="0" applyBorder="0" applyAlignment="0" applyProtection="0"/>
  </cellStyleXfs>
  <cellXfs count="517">
    <xf numFmtId="0" fontId="0" fillId="0" borderId="0" xfId="0"/>
    <xf numFmtId="0" fontId="3" fillId="0" borderId="0" xfId="0" applyFont="1"/>
    <xf numFmtId="0" fontId="0" fillId="0" borderId="1" xfId="0" applyBorder="1"/>
    <xf numFmtId="0" fontId="3" fillId="0" borderId="2" xfId="0" applyFont="1" applyBorder="1"/>
    <xf numFmtId="0" fontId="0" fillId="0" borderId="3" xfId="0" applyBorder="1"/>
    <xf numFmtId="0" fontId="3" fillId="0" borderId="0" xfId="0" applyFont="1" applyBorder="1"/>
    <xf numFmtId="0" fontId="0" fillId="0" borderId="0" xfId="0" applyBorder="1"/>
    <xf numFmtId="0" fontId="3" fillId="0" borderId="4" xfId="0" applyFont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vertical="center"/>
    </xf>
    <xf numFmtId="0" fontId="6" fillId="0" borderId="2" xfId="0" applyFont="1" applyBorder="1"/>
    <xf numFmtId="0" fontId="6" fillId="0" borderId="0" xfId="0" applyFont="1"/>
    <xf numFmtId="0" fontId="3" fillId="0" borderId="5" xfId="0" applyFont="1" applyBorder="1"/>
    <xf numFmtId="0" fontId="4" fillId="0" borderId="6" xfId="0" applyFont="1" applyBorder="1" applyAlignment="1">
      <alignment horizontal="centerContinuous" vertical="center"/>
    </xf>
    <xf numFmtId="0" fontId="4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4" fillId="0" borderId="11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"/>
    </xf>
    <xf numFmtId="0" fontId="3" fillId="0" borderId="12" xfId="0" applyFont="1" applyBorder="1"/>
    <xf numFmtId="0" fontId="3" fillId="0" borderId="6" xfId="0" applyFont="1" applyBorder="1"/>
    <xf numFmtId="0" fontId="6" fillId="0" borderId="2" xfId="0" applyFont="1" applyBorder="1" applyAlignment="1">
      <alignment horizontal="centerContinuous"/>
    </xf>
    <xf numFmtId="0" fontId="4" fillId="0" borderId="12" xfId="0" applyFont="1" applyBorder="1" applyAlignment="1">
      <alignment horizontal="centerContinuous" vertical="center"/>
    </xf>
    <xf numFmtId="165" fontId="0" fillId="0" borderId="0" xfId="0" applyNumberFormat="1" applyAlignment="1">
      <alignment horizontal="centerContinuous"/>
    </xf>
    <xf numFmtId="0" fontId="6" fillId="0" borderId="2" xfId="0" applyFont="1" applyBorder="1" applyAlignment="1">
      <alignment horizontal="left"/>
    </xf>
    <xf numFmtId="0" fontId="3" fillId="0" borderId="13" xfId="0" applyFont="1" applyBorder="1" applyAlignment="1">
      <alignment horizontal="center"/>
    </xf>
    <xf numFmtId="17" fontId="3" fillId="0" borderId="14" xfId="0" applyNumberFormat="1" applyFont="1" applyBorder="1" applyAlignment="1">
      <alignment horizontal="center"/>
    </xf>
    <xf numFmtId="0" fontId="0" fillId="0" borderId="4" xfId="0" applyBorder="1"/>
    <xf numFmtId="0" fontId="0" fillId="0" borderId="11" xfId="0" applyBorder="1"/>
    <xf numFmtId="0" fontId="3" fillId="0" borderId="11" xfId="0" applyFont="1" applyBorder="1"/>
    <xf numFmtId="0" fontId="5" fillId="0" borderId="0" xfId="0" applyFont="1" applyBorder="1" applyAlignment="1">
      <alignment horizontal="centerContinuous"/>
    </xf>
    <xf numFmtId="165" fontId="0" fillId="0" borderId="0" xfId="0" applyNumberFormat="1" applyBorder="1" applyAlignment="1">
      <alignment horizontal="centerContinuous"/>
    </xf>
    <xf numFmtId="1" fontId="6" fillId="0" borderId="0" xfId="0" applyNumberFormat="1" applyFont="1" applyBorder="1" applyAlignment="1">
      <alignment horizontal="center"/>
    </xf>
    <xf numFmtId="0" fontId="0" fillId="0" borderId="15" xfId="0" applyBorder="1"/>
    <xf numFmtId="0" fontId="6" fillId="0" borderId="16" xfId="0" applyFont="1" applyBorder="1" applyAlignment="1">
      <alignment horizontal="left"/>
    </xf>
    <xf numFmtId="0" fontId="6" fillId="0" borderId="16" xfId="0" applyFont="1" applyBorder="1"/>
    <xf numFmtId="0" fontId="3" fillId="0" borderId="16" xfId="0" applyFont="1" applyBorder="1"/>
    <xf numFmtId="0" fontId="0" fillId="0" borderId="17" xfId="0" applyBorder="1"/>
    <xf numFmtId="0" fontId="3" fillId="0" borderId="18" xfId="0" applyFont="1" applyBorder="1" applyAlignment="1">
      <alignment horizontal="left" vertical="center"/>
    </xf>
    <xf numFmtId="0" fontId="6" fillId="0" borderId="16" xfId="0" applyFont="1" applyBorder="1" applyAlignment="1">
      <alignment horizontal="centerContinuous"/>
    </xf>
    <xf numFmtId="0" fontId="3" fillId="0" borderId="19" xfId="0" applyFont="1" applyBorder="1"/>
    <xf numFmtId="0" fontId="6" fillId="0" borderId="20" xfId="0" applyFont="1" applyBorder="1" applyAlignment="1">
      <alignment horizontal="centerContinuous"/>
    </xf>
    <xf numFmtId="0" fontId="8" fillId="0" borderId="21" xfId="0" applyFont="1" applyBorder="1" applyAlignment="1">
      <alignment horizontal="right"/>
    </xf>
    <xf numFmtId="0" fontId="0" fillId="0" borderId="22" xfId="0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0" fillId="0" borderId="23" xfId="0" applyBorder="1"/>
    <xf numFmtId="0" fontId="0" fillId="0" borderId="24" xfId="0" applyBorder="1"/>
    <xf numFmtId="0" fontId="4" fillId="0" borderId="0" xfId="0" applyFont="1" applyBorder="1" applyAlignment="1">
      <alignment horizontal="centerContinuous" vertical="center"/>
    </xf>
    <xf numFmtId="0" fontId="3" fillId="0" borderId="25" xfId="0" applyFont="1" applyBorder="1"/>
    <xf numFmtId="0" fontId="8" fillId="0" borderId="26" xfId="0" applyFont="1" applyBorder="1" applyAlignment="1">
      <alignment horizontal="right" vertical="center"/>
    </xf>
    <xf numFmtId="0" fontId="3" fillId="0" borderId="21" xfId="0" applyFont="1" applyBorder="1" applyAlignment="1">
      <alignment horizontal="centerContinuous"/>
    </xf>
    <xf numFmtId="0" fontId="3" fillId="0" borderId="27" xfId="0" applyFont="1" applyBorder="1" applyAlignment="1">
      <alignment horizontal="centerContinuous"/>
    </xf>
    <xf numFmtId="0" fontId="9" fillId="0" borderId="21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0" fillId="0" borderId="16" xfId="0" applyBorder="1"/>
    <xf numFmtId="0" fontId="0" fillId="0" borderId="16" xfId="0" applyBorder="1" applyAlignment="1">
      <alignment horizontal="centerContinuous"/>
    </xf>
    <xf numFmtId="0" fontId="8" fillId="0" borderId="28" xfId="0" applyFont="1" applyBorder="1" applyAlignment="1">
      <alignment horizontal="right" vertical="center"/>
    </xf>
    <xf numFmtId="17" fontId="3" fillId="0" borderId="8" xfId="0" applyNumberFormat="1" applyFont="1" applyBorder="1" applyAlignment="1"/>
    <xf numFmtId="0" fontId="3" fillId="0" borderId="8" xfId="0" applyFont="1" applyBorder="1" applyAlignment="1"/>
    <xf numFmtId="0" fontId="13" fillId="0" borderId="21" xfId="0" applyFont="1" applyBorder="1" applyAlignment="1">
      <alignment horizontal="centerContinuous"/>
    </xf>
    <xf numFmtId="4" fontId="0" fillId="0" borderId="0" xfId="0" applyNumberFormat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8" fillId="0" borderId="21" xfId="0" applyFont="1" applyBorder="1" applyAlignment="1">
      <alignment horizontal="centerContinuous"/>
    </xf>
    <xf numFmtId="0" fontId="3" fillId="0" borderId="28" xfId="0" applyFont="1" applyBorder="1" applyAlignment="1">
      <alignment horizontal="centerContinuous" vertical="center"/>
    </xf>
    <xf numFmtId="0" fontId="12" fillId="2" borderId="21" xfId="0" applyFont="1" applyFill="1" applyBorder="1" applyAlignment="1">
      <alignment horizontal="centerContinuous"/>
    </xf>
    <xf numFmtId="0" fontId="9" fillId="2" borderId="21" xfId="0" applyFont="1" applyFill="1" applyBorder="1" applyAlignment="1">
      <alignment horizontal="centerContinuous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/>
    <xf numFmtId="0" fontId="3" fillId="0" borderId="27" xfId="0" applyFont="1" applyBorder="1"/>
    <xf numFmtId="0" fontId="6" fillId="0" borderId="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167" fontId="11" fillId="0" borderId="22" xfId="0" applyNumberFormat="1" applyFont="1" applyBorder="1" applyAlignment="1">
      <alignment horizontal="center" vertical="center"/>
    </xf>
    <xf numFmtId="4" fontId="7" fillId="0" borderId="22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0" fillId="0" borderId="2" xfId="0" applyBorder="1"/>
    <xf numFmtId="0" fontId="6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" fontId="7" fillId="0" borderId="0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8" fillId="0" borderId="0" xfId="0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3" fillId="0" borderId="29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5" fillId="0" borderId="2" xfId="0" applyFont="1" applyBorder="1" applyAlignment="1">
      <alignment horizontal="centerContinuous"/>
    </xf>
    <xf numFmtId="0" fontId="5" fillId="0" borderId="16" xfId="0" applyFont="1" applyBorder="1" applyAlignment="1">
      <alignment horizontal="centerContinuous"/>
    </xf>
    <xf numFmtId="0" fontId="16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4" fillId="0" borderId="2" xfId="0" applyFont="1" applyBorder="1" applyAlignment="1">
      <alignment horizontal="centerContinuous" vertical="center"/>
    </xf>
    <xf numFmtId="0" fontId="4" fillId="0" borderId="16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8" fillId="0" borderId="0" xfId="0" applyFont="1" applyBorder="1"/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" fontId="7" fillId="0" borderId="0" xfId="0" applyNumberFormat="1" applyFont="1" applyBorder="1" applyAlignment="1">
      <alignment horizontal="right"/>
    </xf>
    <xf numFmtId="4" fontId="7" fillId="0" borderId="16" xfId="0" applyNumberFormat="1" applyFont="1" applyBorder="1" applyAlignment="1">
      <alignment horizontal="center"/>
    </xf>
    <xf numFmtId="4" fontId="1" fillId="0" borderId="16" xfId="0" applyNumberFormat="1" applyFont="1" applyBorder="1" applyAlignment="1">
      <alignment horizontal="center"/>
    </xf>
    <xf numFmtId="0" fontId="19" fillId="2" borderId="2" xfId="0" applyFont="1" applyFill="1" applyBorder="1" applyAlignment="1">
      <alignment horizontal="centerContinuous" vertical="center"/>
    </xf>
    <xf numFmtId="0" fontId="20" fillId="3" borderId="0" xfId="0" applyFont="1" applyFill="1" applyBorder="1" applyAlignment="1">
      <alignment horizontal="centerContinuous"/>
    </xf>
    <xf numFmtId="17" fontId="20" fillId="3" borderId="0" xfId="0" applyNumberFormat="1" applyFont="1" applyFill="1" applyBorder="1" applyAlignment="1">
      <alignment horizontal="centerContinuous"/>
    </xf>
    <xf numFmtId="4" fontId="20" fillId="3" borderId="0" xfId="0" applyNumberFormat="1" applyFont="1" applyFill="1" applyBorder="1" applyAlignment="1">
      <alignment horizontal="centerContinuous"/>
    </xf>
    <xf numFmtId="4" fontId="20" fillId="2" borderId="16" xfId="0" applyNumberFormat="1" applyFont="1" applyFill="1" applyBorder="1" applyAlignment="1">
      <alignment horizontal="centerContinuous"/>
    </xf>
    <xf numFmtId="166" fontId="7" fillId="0" borderId="16" xfId="0" applyNumberFormat="1" applyFont="1" applyBorder="1" applyAlignment="1">
      <alignment horizontal="centerContinuous" vertical="center"/>
    </xf>
    <xf numFmtId="0" fontId="21" fillId="0" borderId="2" xfId="0" applyFont="1" applyBorder="1" applyAlignment="1">
      <alignment horizontal="centerContinuous" vertical="center"/>
    </xf>
    <xf numFmtId="0" fontId="21" fillId="0" borderId="0" xfId="0" applyFont="1" applyBorder="1" applyAlignment="1">
      <alignment horizontal="centerContinuous" vertical="center"/>
    </xf>
    <xf numFmtId="0" fontId="17" fillId="0" borderId="0" xfId="0" applyFont="1" applyBorder="1" applyAlignment="1">
      <alignment horizontal="centerContinuous" vertical="center"/>
    </xf>
    <xf numFmtId="4" fontId="17" fillId="0" borderId="0" xfId="0" applyNumberFormat="1" applyFont="1" applyBorder="1" applyAlignment="1">
      <alignment horizontal="centerContinuous" vertical="center"/>
    </xf>
    <xf numFmtId="166" fontId="21" fillId="0" borderId="16" xfId="0" applyNumberFormat="1" applyFont="1" applyBorder="1" applyAlignment="1">
      <alignment horizontal="centerContinuous" vertical="center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4" fontId="1" fillId="0" borderId="0" xfId="0" applyNumberFormat="1" applyFont="1" applyBorder="1" applyAlignment="1">
      <alignment horizontal="right" vertical="center"/>
    </xf>
    <xf numFmtId="0" fontId="22" fillId="0" borderId="2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4" fontId="1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5" fontId="2" fillId="0" borderId="2" xfId="0" applyNumberFormat="1" applyFont="1" applyBorder="1" applyAlignment="1">
      <alignment horizontal="centerContinuous"/>
    </xf>
    <xf numFmtId="165" fontId="2" fillId="0" borderId="0" xfId="0" applyNumberFormat="1" applyFont="1" applyBorder="1" applyAlignment="1">
      <alignment horizontal="centerContinuous"/>
    </xf>
    <xf numFmtId="165" fontId="0" fillId="0" borderId="16" xfId="0" applyNumberFormat="1" applyBorder="1" applyAlignment="1">
      <alignment horizontal="centerContinuous"/>
    </xf>
    <xf numFmtId="165" fontId="0" fillId="0" borderId="2" xfId="0" applyNumberFormat="1" applyBorder="1" applyAlignment="1">
      <alignment horizontal="centerContinuous"/>
    </xf>
    <xf numFmtId="1" fontId="6" fillId="0" borderId="16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Continuous"/>
    </xf>
    <xf numFmtId="0" fontId="16" fillId="0" borderId="0" xfId="0" applyFont="1" applyBorder="1" applyAlignment="1">
      <alignment horizontal="centerContinuous"/>
    </xf>
    <xf numFmtId="0" fontId="16" fillId="0" borderId="16" xfId="0" applyFont="1" applyBorder="1" applyAlignment="1">
      <alignment horizontal="centerContinuous"/>
    </xf>
    <xf numFmtId="0" fontId="23" fillId="0" borderId="2" xfId="0" applyFont="1" applyBorder="1" applyAlignment="1">
      <alignment horizontal="right"/>
    </xf>
    <xf numFmtId="0" fontId="2" fillId="0" borderId="0" xfId="0" applyFont="1"/>
    <xf numFmtId="0" fontId="5" fillId="0" borderId="1" xfId="0" applyFont="1" applyBorder="1" applyAlignment="1"/>
    <xf numFmtId="0" fontId="2" fillId="0" borderId="15" xfId="0" applyFont="1" applyBorder="1"/>
    <xf numFmtId="0" fontId="1" fillId="0" borderId="30" xfId="0" applyFont="1" applyBorder="1" applyAlignment="1">
      <alignment horizontal="center" vertical="top" wrapText="1"/>
    </xf>
    <xf numFmtId="0" fontId="2" fillId="0" borderId="31" xfId="0" applyFont="1" applyBorder="1"/>
    <xf numFmtId="0" fontId="1" fillId="0" borderId="2" xfId="0" applyFont="1" applyBorder="1" applyAlignment="1">
      <alignment horizontal="center" vertical="top" wrapText="1"/>
    </xf>
    <xf numFmtId="0" fontId="2" fillId="0" borderId="16" xfId="0" applyFont="1" applyBorder="1"/>
    <xf numFmtId="0" fontId="1" fillId="0" borderId="0" xfId="0" applyFont="1" applyAlignment="1">
      <alignment horizontal="centerContinuous"/>
    </xf>
    <xf numFmtId="0" fontId="16" fillId="0" borderId="1" xfId="0" applyFont="1" applyBorder="1"/>
    <xf numFmtId="7" fontId="18" fillId="0" borderId="2" xfId="1" applyNumberFormat="1" applyFont="1" applyBorder="1" applyAlignment="1">
      <alignment horizontal="centerContinuous"/>
    </xf>
    <xf numFmtId="0" fontId="25" fillId="0" borderId="0" xfId="0" applyFont="1" applyBorder="1" applyAlignment="1">
      <alignment horizontal="centerContinuous"/>
    </xf>
    <xf numFmtId="0" fontId="25" fillId="0" borderId="16" xfId="0" applyFont="1" applyBorder="1" applyAlignment="1">
      <alignment horizontal="centerContinuous"/>
    </xf>
    <xf numFmtId="0" fontId="26" fillId="0" borderId="3" xfId="0" applyFont="1" applyBorder="1"/>
    <xf numFmtId="0" fontId="26" fillId="0" borderId="23" xfId="0" applyFont="1" applyBorder="1"/>
    <xf numFmtId="0" fontId="26" fillId="0" borderId="17" xfId="0" applyFont="1" applyBorder="1"/>
    <xf numFmtId="0" fontId="24" fillId="0" borderId="30" xfId="0" applyFont="1" applyBorder="1"/>
    <xf numFmtId="0" fontId="2" fillId="0" borderId="0" xfId="0" applyFont="1" applyBorder="1"/>
    <xf numFmtId="0" fontId="10" fillId="0" borderId="32" xfId="0" applyFont="1" applyBorder="1"/>
    <xf numFmtId="0" fontId="10" fillId="0" borderId="2" xfId="0" applyFont="1" applyBorder="1"/>
    <xf numFmtId="0" fontId="2" fillId="0" borderId="16" xfId="0" applyFont="1" applyBorder="1" applyAlignment="1">
      <alignment horizontal="centerContinuous"/>
    </xf>
    <xf numFmtId="0" fontId="2" fillId="0" borderId="0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centerContinuous"/>
    </xf>
    <xf numFmtId="0" fontId="2" fillId="0" borderId="33" xfId="0" applyFont="1" applyBorder="1"/>
    <xf numFmtId="0" fontId="24" fillId="0" borderId="0" xfId="0" applyFont="1"/>
    <xf numFmtId="0" fontId="24" fillId="0" borderId="0" xfId="0" applyFont="1" applyBorder="1"/>
    <xf numFmtId="0" fontId="24" fillId="0" borderId="0" xfId="0" applyFont="1" applyAlignment="1">
      <alignment horizontal="centerContinuous" vertical="top" wrapText="1"/>
    </xf>
    <xf numFmtId="0" fontId="24" fillId="0" borderId="0" xfId="0" applyFont="1" applyAlignment="1">
      <alignment horizontal="left" vertical="top"/>
    </xf>
    <xf numFmtId="0" fontId="0" fillId="0" borderId="0" xfId="0" applyAlignment="1">
      <alignment horizontal="centerContinuous"/>
    </xf>
    <xf numFmtId="0" fontId="2" fillId="0" borderId="22" xfId="0" applyFont="1" applyBorder="1"/>
    <xf numFmtId="0" fontId="2" fillId="0" borderId="34" xfId="0" applyFont="1" applyBorder="1"/>
    <xf numFmtId="0" fontId="2" fillId="0" borderId="35" xfId="0" applyFont="1" applyBorder="1"/>
    <xf numFmtId="0" fontId="10" fillId="0" borderId="16" xfId="0" applyFont="1" applyBorder="1"/>
    <xf numFmtId="0" fontId="10" fillId="0" borderId="7" xfId="0" applyFont="1" applyBorder="1" applyAlignment="1">
      <alignment horizontal="centerContinuous"/>
    </xf>
    <xf numFmtId="0" fontId="10" fillId="0" borderId="0" xfId="0" applyFont="1" applyBorder="1" applyAlignment="1">
      <alignment horizontal="centerContinuous"/>
    </xf>
    <xf numFmtId="0" fontId="10" fillId="0" borderId="16" xfId="0" applyFont="1" applyBorder="1" applyAlignment="1">
      <alignment horizontal="centerContinuous"/>
    </xf>
    <xf numFmtId="0" fontId="10" fillId="0" borderId="0" xfId="0" applyFont="1"/>
    <xf numFmtId="0" fontId="24" fillId="0" borderId="2" xfId="0" applyFont="1" applyBorder="1"/>
    <xf numFmtId="0" fontId="2" fillId="0" borderId="7" xfId="0" applyFont="1" applyBorder="1"/>
    <xf numFmtId="0" fontId="2" fillId="0" borderId="25" xfId="0" applyFont="1" applyBorder="1"/>
    <xf numFmtId="0" fontId="2" fillId="0" borderId="6" xfId="0" applyFont="1" applyBorder="1"/>
    <xf numFmtId="10" fontId="24" fillId="0" borderId="31" xfId="0" applyNumberFormat="1" applyFont="1" applyBorder="1" applyAlignment="1">
      <alignment horizontal="center"/>
    </xf>
    <xf numFmtId="4" fontId="2" fillId="0" borderId="0" xfId="0" applyNumberFormat="1" applyFont="1"/>
    <xf numFmtId="0" fontId="2" fillId="0" borderId="16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4" fontId="2" fillId="0" borderId="36" xfId="0" applyNumberFormat="1" applyFont="1" applyBorder="1" applyAlignment="1">
      <alignment horizontal="center"/>
    </xf>
    <xf numFmtId="0" fontId="2" fillId="2" borderId="7" xfId="0" applyFont="1" applyFill="1" applyBorder="1" applyAlignment="1">
      <alignment horizontal="centerContinuous"/>
    </xf>
    <xf numFmtId="169" fontId="27" fillId="2" borderId="4" xfId="2" applyNumberFormat="1" applyFont="1" applyFill="1" applyBorder="1" applyAlignment="1">
      <alignment horizontal="centerContinuous"/>
    </xf>
    <xf numFmtId="0" fontId="2" fillId="0" borderId="0" xfId="0" applyFont="1" applyAlignment="1">
      <alignment horizontal="center"/>
    </xf>
    <xf numFmtId="0" fontId="2" fillId="2" borderId="7" xfId="0" applyFont="1" applyFill="1" applyBorder="1" applyAlignment="1">
      <alignment horizontal="left"/>
    </xf>
    <xf numFmtId="7" fontId="11" fillId="2" borderId="16" xfId="1" applyNumberFormat="1" applyFont="1" applyFill="1" applyBorder="1" applyAlignment="1">
      <alignment horizontal="center"/>
    </xf>
    <xf numFmtId="0" fontId="2" fillId="0" borderId="4" xfId="0" applyFont="1" applyBorder="1"/>
    <xf numFmtId="4" fontId="2" fillId="0" borderId="16" xfId="0" applyNumberFormat="1" applyFont="1" applyBorder="1"/>
    <xf numFmtId="0" fontId="24" fillId="0" borderId="32" xfId="0" applyFont="1" applyBorder="1"/>
    <xf numFmtId="0" fontId="2" fillId="0" borderId="37" xfId="0" applyFont="1" applyBorder="1"/>
    <xf numFmtId="0" fontId="8" fillId="0" borderId="2" xfId="0" applyFont="1" applyBorder="1"/>
    <xf numFmtId="0" fontId="2" fillId="0" borderId="2" xfId="0" applyFont="1" applyBorder="1" applyAlignment="1">
      <alignment horizontal="centerContinuous"/>
    </xf>
    <xf numFmtId="0" fontId="1" fillId="0" borderId="16" xfId="0" applyFont="1" applyBorder="1" applyAlignment="1">
      <alignment horizontal="centerContinuous"/>
    </xf>
    <xf numFmtId="0" fontId="2" fillId="0" borderId="10" xfId="0" applyFont="1" applyBorder="1"/>
    <xf numFmtId="0" fontId="2" fillId="0" borderId="24" xfId="0" applyFont="1" applyBorder="1"/>
    <xf numFmtId="4" fontId="2" fillId="0" borderId="37" xfId="0" applyNumberFormat="1" applyFont="1" applyBorder="1"/>
    <xf numFmtId="0" fontId="13" fillId="2" borderId="2" xfId="0" applyFont="1" applyFill="1" applyBorder="1" applyAlignment="1">
      <alignment horizontal="left"/>
    </xf>
    <xf numFmtId="168" fontId="28" fillId="2" borderId="21" xfId="1" applyFont="1" applyFill="1" applyBorder="1" applyAlignment="1">
      <alignment horizontal="centerContinuous"/>
    </xf>
    <xf numFmtId="168" fontId="28" fillId="2" borderId="8" xfId="1" applyFont="1" applyFill="1" applyBorder="1" applyAlignment="1">
      <alignment horizontal="centerContinuous"/>
    </xf>
    <xf numFmtId="168" fontId="28" fillId="2" borderId="38" xfId="1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 vertical="top" wrapText="1"/>
    </xf>
    <xf numFmtId="0" fontId="2" fillId="0" borderId="17" xfId="0" applyFont="1" applyBorder="1" applyAlignment="1">
      <alignment horizontal="centerContinuous" vertical="top" wrapText="1"/>
    </xf>
    <xf numFmtId="0" fontId="2" fillId="0" borderId="39" xfId="0" applyFont="1" applyBorder="1"/>
    <xf numFmtId="40" fontId="29" fillId="0" borderId="23" xfId="0" applyNumberFormat="1" applyFont="1" applyBorder="1" applyAlignment="1">
      <alignment horizontal="centerContinuous"/>
    </xf>
    <xf numFmtId="0" fontId="30" fillId="0" borderId="39" xfId="0" applyFont="1" applyBorder="1" applyAlignment="1">
      <alignment horizontal="centerContinuous"/>
    </xf>
    <xf numFmtId="168" fontId="31" fillId="0" borderId="17" xfId="1" applyFont="1" applyBorder="1" applyAlignment="1">
      <alignment horizontal="centerContinuous"/>
    </xf>
    <xf numFmtId="0" fontId="24" fillId="0" borderId="1" xfId="0" applyFont="1" applyBorder="1" applyAlignment="1">
      <alignment horizontal="centerContinuous"/>
    </xf>
    <xf numFmtId="0" fontId="24" fillId="0" borderId="15" xfId="0" applyFont="1" applyBorder="1" applyAlignment="1">
      <alignment horizontal="centerContinuous"/>
    </xf>
    <xf numFmtId="0" fontId="24" fillId="0" borderId="22" xfId="0" applyFont="1" applyBorder="1" applyAlignment="1">
      <alignment horizontal="centerContinuous"/>
    </xf>
    <xf numFmtId="0" fontId="24" fillId="0" borderId="30" xfId="0" applyFont="1" applyBorder="1" applyAlignment="1">
      <alignment horizontal="centerContinuous"/>
    </xf>
    <xf numFmtId="0" fontId="2" fillId="0" borderId="31" xfId="0" applyFont="1" applyBorder="1" applyAlignment="1">
      <alignment horizontal="centerContinuous"/>
    </xf>
    <xf numFmtId="0" fontId="2" fillId="0" borderId="30" xfId="0" applyFont="1" applyBorder="1"/>
    <xf numFmtId="0" fontId="1" fillId="0" borderId="2" xfId="0" applyFont="1" applyBorder="1"/>
    <xf numFmtId="4" fontId="1" fillId="0" borderId="0" xfId="2" applyNumberFormat="1" applyFont="1" applyAlignment="1">
      <alignment horizontal="centerContinuous"/>
    </xf>
    <xf numFmtId="0" fontId="2" fillId="0" borderId="0" xfId="0" applyFont="1" applyBorder="1" applyAlignment="1">
      <alignment horizontal="centerContinuous" vertical="top"/>
    </xf>
    <xf numFmtId="0" fontId="2" fillId="0" borderId="16" xfId="0" applyFont="1" applyBorder="1" applyAlignment="1">
      <alignment horizontal="centerContinuous" vertical="top"/>
    </xf>
    <xf numFmtId="164" fontId="1" fillId="0" borderId="2" xfId="2" applyFont="1" applyBorder="1" applyAlignment="1">
      <alignment horizontal="centerContinuous"/>
    </xf>
    <xf numFmtId="4" fontId="1" fillId="0" borderId="16" xfId="0" applyNumberFormat="1" applyFont="1" applyBorder="1" applyAlignment="1">
      <alignment horizontal="centerContinuous" vertical="top" wrapText="1"/>
    </xf>
    <xf numFmtId="164" fontId="1" fillId="0" borderId="2" xfId="2" applyFont="1" applyBorder="1" applyAlignment="1"/>
    <xf numFmtId="0" fontId="32" fillId="0" borderId="16" xfId="0" applyFont="1" applyBorder="1" applyAlignment="1">
      <alignment horizontal="center"/>
    </xf>
    <xf numFmtId="4" fontId="2" fillId="0" borderId="2" xfId="2" applyNumberFormat="1" applyFont="1" applyBorder="1" applyAlignment="1">
      <alignment horizontal="centerContinuous"/>
    </xf>
    <xf numFmtId="4" fontId="2" fillId="0" borderId="0" xfId="2" applyNumberFormat="1" applyFont="1" applyBorder="1" applyAlignment="1">
      <alignment horizontal="centerContinuous" vertical="center"/>
    </xf>
    <xf numFmtId="4" fontId="2" fillId="0" borderId="0" xfId="0" applyNumberFormat="1" applyFont="1" applyBorder="1"/>
    <xf numFmtId="0" fontId="2" fillId="0" borderId="3" xfId="0" applyFont="1" applyBorder="1"/>
    <xf numFmtId="0" fontId="2" fillId="0" borderId="17" xfId="0" applyFont="1" applyBorder="1"/>
    <xf numFmtId="4" fontId="2" fillId="0" borderId="23" xfId="0" applyNumberFormat="1" applyFont="1" applyBorder="1"/>
    <xf numFmtId="0" fontId="2" fillId="0" borderId="23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24" xfId="0" applyFont="1" applyBorder="1"/>
    <xf numFmtId="0" fontId="0" fillId="0" borderId="7" xfId="0" applyBorder="1"/>
    <xf numFmtId="0" fontId="6" fillId="0" borderId="4" xfId="0" applyFont="1" applyBorder="1"/>
    <xf numFmtId="0" fontId="6" fillId="0" borderId="7" xfId="0" applyFont="1" applyBorder="1"/>
    <xf numFmtId="0" fontId="2" fillId="0" borderId="9" xfId="0" applyFont="1" applyBorder="1"/>
    <xf numFmtId="0" fontId="35" fillId="0" borderId="4" xfId="0" applyFont="1" applyBorder="1"/>
    <xf numFmtId="0" fontId="0" fillId="0" borderId="25" xfId="0" applyBorder="1"/>
    <xf numFmtId="0" fontId="2" fillId="0" borderId="11" xfId="0" applyFont="1" applyBorder="1"/>
    <xf numFmtId="0" fontId="24" fillId="0" borderId="0" xfId="0" applyFont="1" applyBorder="1" applyAlignment="1">
      <alignment horizontal="centerContinuous"/>
    </xf>
    <xf numFmtId="0" fontId="24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35" fillId="0" borderId="0" xfId="0" applyFont="1" applyBorder="1" applyAlignment="1">
      <alignment horizontal="center"/>
    </xf>
    <xf numFmtId="2" fontId="2" fillId="0" borderId="0" xfId="0" applyNumberFormat="1" applyFont="1"/>
    <xf numFmtId="0" fontId="36" fillId="0" borderId="0" xfId="0" applyFont="1" applyAlignment="1">
      <alignment horizontal="centerContinuous"/>
    </xf>
    <xf numFmtId="0" fontId="0" fillId="0" borderId="40" xfId="0" applyBorder="1"/>
    <xf numFmtId="0" fontId="37" fillId="0" borderId="0" xfId="0" applyFont="1" applyBorder="1"/>
    <xf numFmtId="0" fontId="37" fillId="0" borderId="7" xfId="0" applyFont="1" applyBorder="1"/>
    <xf numFmtId="170" fontId="0" fillId="0" borderId="7" xfId="0" applyNumberFormat="1" applyBorder="1"/>
    <xf numFmtId="0" fontId="10" fillId="0" borderId="0" xfId="0" applyNumberFormat="1" applyFont="1" applyBorder="1"/>
    <xf numFmtId="0" fontId="10" fillId="0" borderId="7" xfId="0" applyNumberFormat="1" applyFont="1" applyBorder="1"/>
    <xf numFmtId="4" fontId="0" fillId="0" borderId="0" xfId="0" applyNumberFormat="1"/>
    <xf numFmtId="0" fontId="10" fillId="0" borderId="7" xfId="0" applyFont="1" applyBorder="1"/>
    <xf numFmtId="171" fontId="0" fillId="0" borderId="7" xfId="0" applyNumberFormat="1" applyBorder="1"/>
    <xf numFmtId="0" fontId="0" fillId="0" borderId="41" xfId="0" applyBorder="1"/>
    <xf numFmtId="0" fontId="0" fillId="0" borderId="42" xfId="0" applyBorder="1"/>
    <xf numFmtId="171" fontId="0" fillId="0" borderId="42" xfId="0" applyNumberFormat="1" applyBorder="1"/>
    <xf numFmtId="170" fontId="0" fillId="0" borderId="42" xfId="0" applyNumberFormat="1" applyBorder="1"/>
    <xf numFmtId="0" fontId="10" fillId="0" borderId="0" xfId="0" applyFont="1" applyAlignment="1">
      <alignment horizontal="centerContinuous"/>
    </xf>
    <xf numFmtId="167" fontId="10" fillId="0" borderId="7" xfId="0" applyNumberFormat="1" applyFont="1" applyBorder="1" applyAlignment="1">
      <alignment horizontal="left"/>
    </xf>
    <xf numFmtId="170" fontId="38" fillId="0" borderId="7" xfId="0" applyNumberFormat="1" applyFont="1" applyBorder="1"/>
    <xf numFmtId="0" fontId="10" fillId="0" borderId="25" xfId="0" applyFont="1" applyBorder="1"/>
    <xf numFmtId="171" fontId="0" fillId="0" borderId="5" xfId="0" applyNumberFormat="1" applyBorder="1"/>
    <xf numFmtId="0" fontId="11" fillId="0" borderId="7" xfId="0" applyNumberFormat="1" applyFont="1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170" fontId="0" fillId="0" borderId="5" xfId="0" applyNumberFormat="1" applyBorder="1"/>
    <xf numFmtId="169" fontId="2" fillId="0" borderId="7" xfId="1" applyNumberFormat="1" applyBorder="1"/>
    <xf numFmtId="0" fontId="39" fillId="0" borderId="0" xfId="0" applyFont="1" applyBorder="1" applyAlignment="1">
      <alignment vertical="center"/>
    </xf>
    <xf numFmtId="0" fontId="40" fillId="0" borderId="7" xfId="0" applyFont="1" applyBorder="1" applyAlignment="1">
      <alignment vertical="center"/>
    </xf>
    <xf numFmtId="167" fontId="2" fillId="0" borderId="0" xfId="1" applyNumberFormat="1" applyFont="1" applyBorder="1" applyAlignment="1">
      <alignment horizontal="center" vertical="center"/>
    </xf>
    <xf numFmtId="0" fontId="13" fillId="0" borderId="5" xfId="0" applyNumberFormat="1" applyFont="1" applyBorder="1"/>
    <xf numFmtId="0" fontId="0" fillId="0" borderId="5" xfId="0" applyBorder="1"/>
    <xf numFmtId="167" fontId="2" fillId="0" borderId="7" xfId="1" applyNumberFormat="1" applyFont="1" applyBorder="1" applyAlignment="1">
      <alignment horizontal="center" vertical="center"/>
    </xf>
    <xf numFmtId="0" fontId="0" fillId="0" borderId="39" xfId="0" applyBorder="1"/>
    <xf numFmtId="170" fontId="0" fillId="0" borderId="39" xfId="0" applyNumberFormat="1" applyBorder="1"/>
    <xf numFmtId="170" fontId="0" fillId="0" borderId="43" xfId="0" applyNumberFormat="1" applyBorder="1"/>
    <xf numFmtId="170" fontId="0" fillId="0" borderId="0" xfId="0" applyNumberFormat="1"/>
    <xf numFmtId="0" fontId="34" fillId="0" borderId="19" xfId="0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4" fillId="0" borderId="19" xfId="0" applyFont="1" applyBorder="1"/>
    <xf numFmtId="0" fontId="34" fillId="0" borderId="8" xfId="0" applyFont="1" applyBorder="1" applyAlignment="1">
      <alignment horizontal="center"/>
    </xf>
    <xf numFmtId="0" fontId="34" fillId="0" borderId="8" xfId="0" applyFont="1" applyBorder="1" applyAlignment="1"/>
    <xf numFmtId="17" fontId="34" fillId="0" borderId="8" xfId="0" applyNumberFormat="1" applyFont="1" applyBorder="1" applyAlignment="1"/>
    <xf numFmtId="0" fontId="34" fillId="0" borderId="8" xfId="0" applyFont="1" applyBorder="1"/>
    <xf numFmtId="17" fontId="34" fillId="0" borderId="14" xfId="0" applyNumberFormat="1" applyFont="1" applyBorder="1" applyAlignment="1">
      <alignment horizontal="center"/>
    </xf>
    <xf numFmtId="0" fontId="34" fillId="0" borderId="14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7" fontId="7" fillId="0" borderId="14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Continuous"/>
    </xf>
    <xf numFmtId="0" fontId="7" fillId="0" borderId="21" xfId="0" applyFont="1" applyBorder="1" applyAlignment="1">
      <alignment horizontal="centerContinuous"/>
    </xf>
    <xf numFmtId="0" fontId="15" fillId="0" borderId="21" xfId="0" applyFont="1" applyBorder="1" applyAlignment="1">
      <alignment horizontal="centerContinuous"/>
    </xf>
    <xf numFmtId="0" fontId="0" fillId="0" borderId="19" xfId="0" applyBorder="1"/>
    <xf numFmtId="167" fontId="11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left"/>
    </xf>
    <xf numFmtId="0" fontId="11" fillId="0" borderId="21" xfId="0" applyFont="1" applyBorder="1" applyAlignment="1">
      <alignment horizontal="centerContinuous"/>
    </xf>
    <xf numFmtId="0" fontId="11" fillId="0" borderId="21" xfId="0" applyFont="1" applyBorder="1" applyAlignment="1">
      <alignment horizontal="right"/>
    </xf>
    <xf numFmtId="0" fontId="14" fillId="0" borderId="21" xfId="0" applyFont="1" applyBorder="1" applyAlignment="1">
      <alignment horizontal="centerContinuous"/>
    </xf>
    <xf numFmtId="0" fontId="11" fillId="0" borderId="27" xfId="0" applyFont="1" applyBorder="1" applyAlignment="1">
      <alignment horizontal="centerContinuous"/>
    </xf>
    <xf numFmtId="0" fontId="7" fillId="0" borderId="0" xfId="0" applyFont="1" applyBorder="1"/>
    <xf numFmtId="0" fontId="7" fillId="0" borderId="0" xfId="0" applyFont="1"/>
    <xf numFmtId="0" fontId="7" fillId="0" borderId="44" xfId="0" applyFont="1" applyBorder="1" applyAlignment="1">
      <alignment horizontal="centerContinuous"/>
    </xf>
    <xf numFmtId="168" fontId="14" fillId="0" borderId="14" xfId="1" applyFont="1" applyBorder="1" applyAlignment="1">
      <alignment horizontal="right"/>
    </xf>
    <xf numFmtId="0" fontId="0" fillId="0" borderId="45" xfId="0" applyBorder="1"/>
    <xf numFmtId="0" fontId="4" fillId="0" borderId="5" xfId="0" applyFont="1" applyBorder="1" applyAlignment="1">
      <alignment horizontal="centerContinuous" vertical="center"/>
    </xf>
    <xf numFmtId="4" fontId="7" fillId="0" borderId="19" xfId="0" applyNumberFormat="1" applyFont="1" applyBorder="1" applyAlignment="1"/>
    <xf numFmtId="4" fontId="7" fillId="0" borderId="19" xfId="0" applyNumberFormat="1" applyFont="1" applyBorder="1" applyAlignment="1">
      <alignment horizontal="center"/>
    </xf>
    <xf numFmtId="167" fontId="1" fillId="0" borderId="18" xfId="0" applyNumberFormat="1" applyFont="1" applyBorder="1" applyAlignment="1">
      <alignment horizontal="center" vertical="center"/>
    </xf>
    <xf numFmtId="167" fontId="11" fillId="0" borderId="19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27" xfId="0" applyFont="1" applyBorder="1" applyAlignment="1">
      <alignment horizontal="centerContinuous"/>
    </xf>
    <xf numFmtId="0" fontId="3" fillId="0" borderId="12" xfId="0" applyFont="1" applyBorder="1" applyAlignment="1">
      <alignment horizontal="center"/>
    </xf>
    <xf numFmtId="0" fontId="3" fillId="0" borderId="25" xfId="0" applyFont="1" applyBorder="1" applyAlignment="1">
      <alignment horizontal="centerContinuous"/>
    </xf>
    <xf numFmtId="0" fontId="8" fillId="0" borderId="0" xfId="0" applyFont="1" applyBorder="1" applyAlignment="1">
      <alignment horizontal="centerContinuous"/>
    </xf>
    <xf numFmtId="4" fontId="11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centerContinuous"/>
    </xf>
    <xf numFmtId="0" fontId="0" fillId="0" borderId="0" xfId="0" applyBorder="1" applyAlignment="1">
      <alignment horizontal="right"/>
    </xf>
    <xf numFmtId="0" fontId="7" fillId="0" borderId="0" xfId="0" applyFont="1" applyBorder="1" applyAlignment="1">
      <alignment horizontal="right"/>
    </xf>
    <xf numFmtId="0" fontId="4" fillId="0" borderId="5" xfId="0" applyFont="1" applyBorder="1" applyAlignment="1">
      <alignment horizontal="center" vertical="center"/>
    </xf>
    <xf numFmtId="4" fontId="11" fillId="0" borderId="19" xfId="0" applyNumberFormat="1" applyFont="1" applyBorder="1"/>
    <xf numFmtId="4" fontId="7" fillId="0" borderId="19" xfId="0" applyNumberFormat="1" applyFont="1" applyBorder="1" applyAlignment="1">
      <alignment horizontal="right"/>
    </xf>
    <xf numFmtId="4" fontId="7" fillId="0" borderId="13" xfId="0" applyNumberFormat="1" applyFont="1" applyBorder="1" applyAlignment="1">
      <alignment horizontal="right"/>
    </xf>
    <xf numFmtId="4" fontId="11" fillId="0" borderId="13" xfId="0" applyNumberFormat="1" applyFont="1" applyBorder="1" applyAlignment="1">
      <alignment horizontal="right"/>
    </xf>
    <xf numFmtId="0" fontId="7" fillId="0" borderId="46" xfId="0" applyFont="1" applyBorder="1"/>
    <xf numFmtId="167" fontId="14" fillId="2" borderId="13" xfId="0" applyNumberFormat="1" applyFont="1" applyFill="1" applyBorder="1" applyAlignment="1">
      <alignment horizontal="right"/>
    </xf>
    <xf numFmtId="4" fontId="7" fillId="0" borderId="12" xfId="0" applyNumberFormat="1" applyFont="1" applyBorder="1" applyAlignment="1">
      <alignment horizontal="right"/>
    </xf>
    <xf numFmtId="167" fontId="7" fillId="0" borderId="13" xfId="0" applyNumberFormat="1" applyFont="1" applyBorder="1" applyAlignment="1">
      <alignment horizontal="center"/>
    </xf>
    <xf numFmtId="167" fontId="11" fillId="0" borderId="13" xfId="0" applyNumberFormat="1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4" fontId="11" fillId="0" borderId="13" xfId="0" applyNumberFormat="1" applyFont="1" applyBorder="1"/>
    <xf numFmtId="167" fontId="11" fillId="0" borderId="13" xfId="1" applyNumberFormat="1" applyFont="1" applyBorder="1" applyAlignment="1">
      <alignment horizontal="center"/>
    </xf>
    <xf numFmtId="0" fontId="3" fillId="4" borderId="21" xfId="0" applyFont="1" applyFill="1" applyBorder="1" applyAlignment="1">
      <alignment horizontal="centerContinuous"/>
    </xf>
    <xf numFmtId="7" fontId="14" fillId="4" borderId="13" xfId="1" applyNumberFormat="1" applyFont="1" applyFill="1" applyBorder="1" applyAlignment="1">
      <alignment horizontal="center"/>
    </xf>
    <xf numFmtId="0" fontId="12" fillId="4" borderId="21" xfId="0" applyFont="1" applyFill="1" applyBorder="1" applyAlignment="1">
      <alignment horizontal="centerContinuous"/>
    </xf>
    <xf numFmtId="0" fontId="7" fillId="4" borderId="21" xfId="0" applyFont="1" applyFill="1" applyBorder="1" applyAlignment="1">
      <alignment horizontal="centerContinuous"/>
    </xf>
    <xf numFmtId="167" fontId="11" fillId="4" borderId="19" xfId="0" applyNumberFormat="1" applyFont="1" applyFill="1" applyBorder="1" applyAlignment="1">
      <alignment horizontal="center"/>
    </xf>
    <xf numFmtId="0" fontId="14" fillId="4" borderId="27" xfId="0" applyFont="1" applyFill="1" applyBorder="1" applyAlignment="1">
      <alignment horizontal="centerContinuous"/>
    </xf>
    <xf numFmtId="171" fontId="0" fillId="0" borderId="0" xfId="0" applyNumberFormat="1" applyBorder="1"/>
    <xf numFmtId="172" fontId="2" fillId="0" borderId="47" xfId="1" applyNumberFormat="1" applyBorder="1" applyAlignment="1">
      <alignment horizontal="center" vertical="center"/>
    </xf>
    <xf numFmtId="171" fontId="0" fillId="0" borderId="4" xfId="0" applyNumberFormat="1" applyBorder="1" applyAlignment="1">
      <alignment vertical="center"/>
    </xf>
    <xf numFmtId="167" fontId="33" fillId="5" borderId="47" xfId="0" applyNumberFormat="1" applyFont="1" applyFill="1" applyBorder="1" applyAlignment="1">
      <alignment horizontal="center" vertical="center"/>
    </xf>
    <xf numFmtId="167" fontId="34" fillId="0" borderId="2" xfId="2" applyNumberFormat="1" applyFont="1" applyBorder="1" applyAlignment="1" applyProtection="1">
      <alignment horizontal="center"/>
    </xf>
    <xf numFmtId="0" fontId="46" fillId="0" borderId="0" xfId="0" applyFont="1" applyBorder="1" applyAlignment="1">
      <alignment horizontal="centerContinuous"/>
    </xf>
    <xf numFmtId="0" fontId="16" fillId="0" borderId="0" xfId="0" applyNumberFormat="1" applyFont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3" fillId="0" borderId="0" xfId="0" applyFont="1"/>
    <xf numFmtId="0" fontId="18" fillId="0" borderId="0" xfId="0" applyFont="1"/>
    <xf numFmtId="0" fontId="18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17" fontId="34" fillId="0" borderId="0" xfId="0" applyNumberFormat="1" applyFont="1" applyAlignment="1">
      <alignment horizontal="center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44" fillId="0" borderId="0" xfId="0" applyFont="1"/>
    <xf numFmtId="0" fontId="18" fillId="0" borderId="0" xfId="0" quotePrefix="1" applyFont="1" applyAlignment="1">
      <alignment horizontal="left"/>
    </xf>
    <xf numFmtId="0" fontId="34" fillId="0" borderId="0" xfId="0" applyFont="1"/>
    <xf numFmtId="0" fontId="49" fillId="0" borderId="0" xfId="0" applyFont="1" applyBorder="1"/>
    <xf numFmtId="0" fontId="16" fillId="0" borderId="0" xfId="0" applyFont="1" applyAlignment="1">
      <alignment horizontal="left"/>
    </xf>
    <xf numFmtId="17" fontId="16" fillId="0" borderId="0" xfId="0" applyNumberFormat="1" applyFont="1" applyAlignment="1">
      <alignment horizontal="center"/>
    </xf>
    <xf numFmtId="0" fontId="49" fillId="0" borderId="0" xfId="0" applyFont="1"/>
    <xf numFmtId="0" fontId="39" fillId="0" borderId="0" xfId="0" applyFont="1"/>
    <xf numFmtId="173" fontId="2" fillId="0" borderId="25" xfId="0" applyNumberFormat="1" applyFont="1" applyBorder="1" applyAlignment="1">
      <alignment horizontal="center"/>
    </xf>
    <xf numFmtId="173" fontId="2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47" fillId="0" borderId="0" xfId="0" applyFont="1"/>
    <xf numFmtId="0" fontId="43" fillId="0" borderId="0" xfId="0" applyFont="1" applyBorder="1"/>
    <xf numFmtId="0" fontId="16" fillId="0" borderId="0" xfId="0" applyFont="1" applyBorder="1"/>
    <xf numFmtId="0" fontId="34" fillId="0" borderId="0" xfId="0" applyFont="1" applyBorder="1"/>
    <xf numFmtId="4" fontId="16" fillId="0" borderId="0" xfId="3" applyNumberFormat="1" applyFont="1" applyBorder="1" applyAlignment="1">
      <alignment horizontal="center" vertical="center"/>
    </xf>
    <xf numFmtId="175" fontId="16" fillId="0" borderId="0" xfId="0" applyNumberFormat="1" applyFont="1" applyBorder="1" applyAlignment="1" applyProtection="1">
      <alignment horizontal="center" vertical="center"/>
    </xf>
    <xf numFmtId="4" fontId="16" fillId="0" borderId="0" xfId="0" applyNumberFormat="1" applyFont="1" applyBorder="1" applyAlignment="1">
      <alignment horizontal="center" vertical="center"/>
    </xf>
    <xf numFmtId="4" fontId="18" fillId="0" borderId="0" xfId="0" applyNumberFormat="1" applyFont="1" applyBorder="1" applyAlignment="1">
      <alignment horizontal="center" vertical="center"/>
    </xf>
    <xf numFmtId="4" fontId="34" fillId="0" borderId="0" xfId="0" applyNumberFormat="1" applyFont="1" applyBorder="1"/>
    <xf numFmtId="4" fontId="43" fillId="0" borderId="0" xfId="0" applyNumberFormat="1" applyFont="1"/>
    <xf numFmtId="4" fontId="34" fillId="0" borderId="0" xfId="0" applyNumberFormat="1" applyFont="1"/>
    <xf numFmtId="4" fontId="41" fillId="0" borderId="0" xfId="3" applyNumberFormat="1" applyFont="1" applyBorder="1" applyAlignment="1">
      <alignment horizontal="center" vertical="center"/>
    </xf>
    <xf numFmtId="175" fontId="41" fillId="0" borderId="0" xfId="0" applyNumberFormat="1" applyFont="1" applyBorder="1" applyAlignment="1" applyProtection="1">
      <alignment horizontal="center" vertical="center"/>
    </xf>
    <xf numFmtId="4" fontId="41" fillId="0" borderId="0" xfId="0" applyNumberFormat="1" applyFont="1" applyBorder="1" applyAlignment="1">
      <alignment horizontal="center" vertical="center"/>
    </xf>
    <xf numFmtId="4" fontId="42" fillId="0" borderId="0" xfId="0" applyNumberFormat="1" applyFont="1" applyBorder="1" applyAlignment="1">
      <alignment horizontal="center" vertical="center"/>
    </xf>
    <xf numFmtId="0" fontId="51" fillId="0" borderId="0" xfId="0" applyFont="1"/>
    <xf numFmtId="0" fontId="52" fillId="0" borderId="0" xfId="0" applyFont="1"/>
    <xf numFmtId="4" fontId="11" fillId="6" borderId="26" xfId="0" applyNumberFormat="1" applyFont="1" applyFill="1" applyBorder="1" applyAlignment="1">
      <alignment horizontal="center" vertical="top"/>
    </xf>
    <xf numFmtId="4" fontId="2" fillId="0" borderId="4" xfId="0" applyNumberFormat="1" applyFont="1" applyBorder="1" applyAlignment="1">
      <alignment horizontal="center" vertical="top"/>
    </xf>
    <xf numFmtId="175" fontId="2" fillId="0" borderId="45" xfId="0" applyNumberFormat="1" applyFont="1" applyBorder="1" applyAlignment="1">
      <alignment horizontal="centerContinuous" vertical="top"/>
    </xf>
    <xf numFmtId="4" fontId="2" fillId="0" borderId="24" xfId="0" applyNumberFormat="1" applyFont="1" applyBorder="1" applyAlignment="1">
      <alignment horizontal="center" vertical="center"/>
    </xf>
    <xf numFmtId="4" fontId="2" fillId="0" borderId="52" xfId="0" applyNumberFormat="1" applyFont="1" applyBorder="1" applyAlignment="1">
      <alignment horizontal="center" vertical="center"/>
    </xf>
    <xf numFmtId="4" fontId="2" fillId="0" borderId="53" xfId="0" applyNumberFormat="1" applyFont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top"/>
    </xf>
    <xf numFmtId="4" fontId="2" fillId="0" borderId="4" xfId="0" applyNumberFormat="1" applyFont="1" applyBorder="1" applyAlignment="1" applyProtection="1">
      <alignment horizontal="center" vertical="center"/>
    </xf>
    <xf numFmtId="175" fontId="2" fillId="0" borderId="5" xfId="0" applyNumberFormat="1" applyFont="1" applyBorder="1" applyAlignment="1">
      <alignment horizontal="center" vertical="center"/>
    </xf>
    <xf numFmtId="4" fontId="2" fillId="0" borderId="25" xfId="0" applyNumberFormat="1" applyFont="1" applyBorder="1" applyAlignment="1">
      <alignment horizontal="center" vertical="center"/>
    </xf>
    <xf numFmtId="4" fontId="2" fillId="0" borderId="51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31" xfId="0" applyNumberFormat="1" applyFont="1" applyBorder="1" applyAlignment="1">
      <alignment horizontal="center" vertical="center"/>
    </xf>
    <xf numFmtId="4" fontId="11" fillId="0" borderId="18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center"/>
    </xf>
    <xf numFmtId="4" fontId="11" fillId="0" borderId="25" xfId="0" applyNumberFormat="1" applyFont="1" applyBorder="1" applyAlignment="1">
      <alignment horizontal="center"/>
    </xf>
    <xf numFmtId="4" fontId="11" fillId="0" borderId="54" xfId="0" applyNumberFormat="1" applyFont="1" applyBorder="1" applyAlignment="1">
      <alignment horizontal="center"/>
    </xf>
    <xf numFmtId="4" fontId="11" fillId="0" borderId="43" xfId="0" applyNumberFormat="1" applyFont="1" applyBorder="1" applyAlignment="1">
      <alignment horizontal="center"/>
    </xf>
    <xf numFmtId="4" fontId="11" fillId="0" borderId="55" xfId="0" applyNumberFormat="1" applyFont="1" applyBorder="1" applyAlignment="1">
      <alignment horizontal="center"/>
    </xf>
    <xf numFmtId="0" fontId="1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6" borderId="26" xfId="0" applyFont="1" applyFill="1" applyBorder="1"/>
    <xf numFmtId="4" fontId="2" fillId="0" borderId="9" xfId="0" applyNumberFormat="1" applyFont="1" applyBorder="1" applyAlignment="1">
      <alignment horizontal="center" vertical="top"/>
    </xf>
    <xf numFmtId="4" fontId="2" fillId="0" borderId="9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4" fontId="11" fillId="0" borderId="11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 vertical="center"/>
    </xf>
    <xf numFmtId="4" fontId="41" fillId="0" borderId="0" xfId="0" applyNumberFormat="1" applyFont="1"/>
    <xf numFmtId="0" fontId="11" fillId="0" borderId="0" xfId="0" applyFont="1" applyBorder="1" applyAlignment="1">
      <alignment horizontal="center" vertical="top"/>
    </xf>
    <xf numFmtId="4" fontId="2" fillId="6" borderId="26" xfId="0" applyNumberFormat="1" applyFont="1" applyFill="1" applyBorder="1" applyAlignment="1">
      <alignment horizontal="center" vertical="center"/>
    </xf>
    <xf numFmtId="4" fontId="2" fillId="6" borderId="26" xfId="0" applyNumberFormat="1" applyFont="1" applyFill="1" applyBorder="1"/>
    <xf numFmtId="4" fontId="11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2" xfId="0" applyFont="1" applyBorder="1" applyAlignment="1"/>
    <xf numFmtId="0" fontId="53" fillId="0" borderId="0" xfId="0" applyFont="1" applyBorder="1" applyAlignment="1">
      <alignment horizontal="center" vertical="center"/>
    </xf>
    <xf numFmtId="0" fontId="53" fillId="0" borderId="16" xfId="0" applyFont="1" applyBorder="1" applyAlignment="1">
      <alignment horizontal="center" vertical="center"/>
    </xf>
    <xf numFmtId="0" fontId="3" fillId="0" borderId="23" xfId="0" applyFont="1" applyBorder="1"/>
    <xf numFmtId="0" fontId="10" fillId="0" borderId="0" xfId="0" applyFont="1" applyBorder="1" applyAlignment="1">
      <alignment horizontal="left"/>
    </xf>
    <xf numFmtId="49" fontId="10" fillId="0" borderId="0" xfId="0" applyNumberFormat="1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Continuous"/>
    </xf>
    <xf numFmtId="0" fontId="24" fillId="0" borderId="23" xfId="0" applyFont="1" applyBorder="1" applyAlignment="1">
      <alignment horizontal="right"/>
    </xf>
    <xf numFmtId="0" fontId="8" fillId="0" borderId="2" xfId="0" applyFont="1" applyBorder="1" applyAlignment="1">
      <alignment horizontal="left"/>
    </xf>
    <xf numFmtId="0" fontId="11" fillId="0" borderId="2" xfId="0" applyFont="1" applyBorder="1"/>
    <xf numFmtId="4" fontId="11" fillId="0" borderId="0" xfId="0" applyNumberFormat="1" applyFont="1"/>
    <xf numFmtId="167" fontId="2" fillId="0" borderId="16" xfId="2" applyNumberFormat="1" applyFont="1" applyBorder="1" applyAlignment="1" applyProtection="1">
      <alignment horizontal="left"/>
    </xf>
    <xf numFmtId="167" fontId="2" fillId="0" borderId="16" xfId="0" applyNumberFormat="1" applyFont="1" applyBorder="1" applyAlignment="1">
      <alignment horizontal="left" wrapText="1"/>
    </xf>
    <xf numFmtId="167" fontId="2" fillId="0" borderId="16" xfId="2" applyNumberFormat="1" applyFont="1" applyBorder="1" applyAlignment="1" applyProtection="1">
      <alignment horizontal="left"/>
      <protection locked="0"/>
    </xf>
    <xf numFmtId="4" fontId="28" fillId="0" borderId="0" xfId="2" applyNumberFormat="1" applyFont="1" applyAlignment="1">
      <alignment horizontal="centerContinuous"/>
    </xf>
    <xf numFmtId="0" fontId="28" fillId="0" borderId="0" xfId="0" applyFont="1" applyBorder="1" applyAlignment="1">
      <alignment horizontal="centerContinuous"/>
    </xf>
    <xf numFmtId="0" fontId="28" fillId="0" borderId="16" xfId="0" applyFont="1" applyBorder="1" applyAlignment="1">
      <alignment horizontal="centerContinuous"/>
    </xf>
    <xf numFmtId="4" fontId="29" fillId="0" borderId="0" xfId="2" applyNumberFormat="1" applyFont="1" applyAlignment="1"/>
    <xf numFmtId="4" fontId="11" fillId="0" borderId="0" xfId="0" applyNumberFormat="1" applyFont="1" applyBorder="1" applyAlignment="1"/>
    <xf numFmtId="0" fontId="11" fillId="0" borderId="16" xfId="0" applyFont="1" applyBorder="1"/>
    <xf numFmtId="0" fontId="11" fillId="0" borderId="0" xfId="0" applyFont="1" applyBorder="1" applyAlignment="1"/>
    <xf numFmtId="4" fontId="11" fillId="0" borderId="0" xfId="0" applyNumberFormat="1" applyFont="1" applyBorder="1"/>
    <xf numFmtId="0" fontId="11" fillId="0" borderId="0" xfId="0" applyFont="1" applyBorder="1"/>
    <xf numFmtId="167" fontId="2" fillId="0" borderId="16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24" fillId="0" borderId="0" xfId="0" applyFont="1" applyAlignment="1">
      <alignment horizontal="right"/>
    </xf>
    <xf numFmtId="0" fontId="12" fillId="0" borderId="2" xfId="0" applyFont="1" applyBorder="1"/>
    <xf numFmtId="167" fontId="11" fillId="0" borderId="0" xfId="0" applyNumberFormat="1" applyFont="1" applyBorder="1" applyAlignment="1">
      <alignment horizontal="center"/>
    </xf>
    <xf numFmtId="167" fontId="11" fillId="0" borderId="16" xfId="0" applyNumberFormat="1" applyFont="1" applyBorder="1" applyAlignment="1">
      <alignment horizontal="center"/>
    </xf>
    <xf numFmtId="167" fontId="2" fillId="0" borderId="36" xfId="0" applyNumberFormat="1" applyFont="1" applyBorder="1" applyAlignment="1">
      <alignment horizontal="center"/>
    </xf>
    <xf numFmtId="0" fontId="14" fillId="4" borderId="2" xfId="0" applyFont="1" applyFill="1" applyBorder="1" applyAlignment="1">
      <alignment horizontal="right"/>
    </xf>
    <xf numFmtId="0" fontId="2" fillId="4" borderId="16" xfId="0" applyFont="1" applyFill="1" applyBorder="1"/>
    <xf numFmtId="164" fontId="1" fillId="4" borderId="2" xfId="2" applyFont="1" applyFill="1" applyBorder="1" applyAlignment="1">
      <alignment horizontal="centerContinuous"/>
    </xf>
    <xf numFmtId="167" fontId="14" fillId="4" borderId="16" xfId="0" applyNumberFormat="1" applyFont="1" applyFill="1" applyBorder="1" applyAlignment="1">
      <alignment horizontal="left" vertical="top" wrapText="1"/>
    </xf>
    <xf numFmtId="4" fontId="11" fillId="0" borderId="1" xfId="0" applyNumberFormat="1" applyFont="1" applyBorder="1" applyAlignment="1">
      <alignment horizontal="center"/>
    </xf>
    <xf numFmtId="4" fontId="11" fillId="0" borderId="15" xfId="0" applyNumberFormat="1" applyFont="1" applyBorder="1" applyAlignment="1">
      <alignment horizontal="center"/>
    </xf>
    <xf numFmtId="4" fontId="11" fillId="0" borderId="2" xfId="0" applyNumberFormat="1" applyFont="1" applyBorder="1" applyAlignment="1">
      <alignment horizontal="center"/>
    </xf>
    <xf numFmtId="4" fontId="11" fillId="0" borderId="16" xfId="0" applyNumberFormat="1" applyFont="1" applyBorder="1" applyAlignment="1">
      <alignment horizontal="center"/>
    </xf>
    <xf numFmtId="4" fontId="11" fillId="0" borderId="57" xfId="0" applyNumberFormat="1" applyFont="1" applyBorder="1" applyAlignment="1">
      <alignment horizontal="center" wrapText="1"/>
    </xf>
    <xf numFmtId="4" fontId="11" fillId="0" borderId="58" xfId="0" applyNumberFormat="1" applyFont="1" applyBorder="1" applyAlignment="1">
      <alignment horizontal="center" wrapText="1"/>
    </xf>
    <xf numFmtId="4" fontId="11" fillId="0" borderId="59" xfId="0" applyNumberFormat="1" applyFont="1" applyBorder="1" applyAlignment="1">
      <alignment horizontal="center"/>
    </xf>
    <xf numFmtId="4" fontId="2" fillId="4" borderId="47" xfId="0" applyNumberFormat="1" applyFont="1" applyFill="1" applyBorder="1" applyAlignment="1">
      <alignment horizontal="center"/>
    </xf>
    <xf numFmtId="4" fontId="11" fillId="4" borderId="59" xfId="0" applyNumberFormat="1" applyFont="1" applyFill="1" applyBorder="1" applyAlignment="1">
      <alignment horizontal="center"/>
    </xf>
    <xf numFmtId="0" fontId="11" fillId="4" borderId="20" xfId="0" applyFont="1" applyFill="1" applyBorder="1"/>
    <xf numFmtId="4" fontId="11" fillId="0" borderId="58" xfId="0" applyNumberFormat="1" applyFont="1" applyBorder="1" applyAlignment="1">
      <alignment horizontal="center"/>
    </xf>
    <xf numFmtId="4" fontId="11" fillId="0" borderId="60" xfId="0" applyNumberFormat="1" applyFont="1" applyBorder="1" applyAlignment="1">
      <alignment horizontal="center" wrapText="1"/>
    </xf>
    <xf numFmtId="4" fontId="11" fillId="0" borderId="47" xfId="0" applyNumberFormat="1" applyFont="1" applyBorder="1" applyAlignment="1">
      <alignment horizontal="center" vertical="center"/>
    </xf>
    <xf numFmtId="4" fontId="11" fillId="0" borderId="20" xfId="0" applyNumberFormat="1" applyFont="1" applyBorder="1" applyAlignment="1">
      <alignment horizontal="center"/>
    </xf>
    <xf numFmtId="4" fontId="11" fillId="0" borderId="57" xfId="0" applyNumberFormat="1" applyFont="1" applyBorder="1" applyAlignment="1">
      <alignment horizontal="center"/>
    </xf>
    <xf numFmtId="0" fontId="11" fillId="4" borderId="47" xfId="0" applyFont="1" applyFill="1" applyBorder="1"/>
    <xf numFmtId="4" fontId="11" fillId="4" borderId="57" xfId="0" applyNumberFormat="1" applyFont="1" applyFill="1" applyBorder="1" applyAlignment="1">
      <alignment horizontal="center"/>
    </xf>
    <xf numFmtId="4" fontId="11" fillId="4" borderId="47" xfId="0" applyNumberFormat="1" applyFont="1" applyFill="1" applyBorder="1" applyAlignment="1">
      <alignment horizontal="center"/>
    </xf>
    <xf numFmtId="165" fontId="11" fillId="0" borderId="0" xfId="0" applyNumberFormat="1" applyFont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8" fillId="4" borderId="44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14" fillId="0" borderId="44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7" fillId="0" borderId="44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167" fontId="11" fillId="0" borderId="2" xfId="2" applyNumberFormat="1" applyFont="1" applyBorder="1" applyAlignment="1">
      <alignment horizontal="center"/>
    </xf>
    <xf numFmtId="167" fontId="11" fillId="0" borderId="0" xfId="2" applyNumberFormat="1" applyFont="1" applyAlignment="1">
      <alignment horizontal="center"/>
    </xf>
    <xf numFmtId="167" fontId="11" fillId="0" borderId="16" xfId="2" applyNumberFormat="1" applyFont="1" applyBorder="1" applyAlignment="1">
      <alignment horizontal="center"/>
    </xf>
    <xf numFmtId="167" fontId="11" fillId="0" borderId="2" xfId="0" applyNumberFormat="1" applyFont="1" applyBorder="1" applyAlignment="1">
      <alignment horizontal="center"/>
    </xf>
    <xf numFmtId="167" fontId="11" fillId="0" borderId="0" xfId="0" applyNumberFormat="1" applyFont="1" applyBorder="1" applyAlignment="1">
      <alignment horizontal="center"/>
    </xf>
    <xf numFmtId="167" fontId="11" fillId="0" borderId="16" xfId="0" applyNumberFormat="1" applyFont="1" applyBorder="1" applyAlignment="1">
      <alignment horizontal="center"/>
    </xf>
    <xf numFmtId="167" fontId="14" fillId="4" borderId="2" xfId="0" applyNumberFormat="1" applyFont="1" applyFill="1" applyBorder="1" applyAlignment="1">
      <alignment horizontal="center"/>
    </xf>
    <xf numFmtId="167" fontId="14" fillId="4" borderId="0" xfId="0" applyNumberFormat="1" applyFont="1" applyFill="1" applyBorder="1" applyAlignment="1">
      <alignment horizontal="center"/>
    </xf>
    <xf numFmtId="167" fontId="14" fillId="4" borderId="16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7" fontId="11" fillId="2" borderId="4" xfId="1" applyNumberFormat="1" applyFont="1" applyFill="1" applyBorder="1" applyAlignment="1">
      <alignment horizontal="center"/>
    </xf>
    <xf numFmtId="7" fontId="11" fillId="2" borderId="7" xfId="1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67" fontId="27" fillId="0" borderId="4" xfId="1" applyNumberFormat="1" applyFont="1" applyBorder="1" applyAlignment="1">
      <alignment horizontal="center"/>
    </xf>
    <xf numFmtId="167" fontId="27" fillId="0" borderId="7" xfId="1" applyNumberFormat="1" applyFont="1" applyBorder="1" applyAlignment="1">
      <alignment horizontal="center"/>
    </xf>
    <xf numFmtId="0" fontId="11" fillId="0" borderId="56" xfId="0" applyFont="1" applyBorder="1" applyAlignment="1">
      <alignment horizontal="center" vertical="top" wrapText="1"/>
    </xf>
    <xf numFmtId="0" fontId="11" fillId="0" borderId="33" xfId="0" applyFont="1" applyBorder="1" applyAlignment="1">
      <alignment horizontal="center"/>
    </xf>
    <xf numFmtId="4" fontId="11" fillId="6" borderId="29" xfId="0" applyNumberFormat="1" applyFont="1" applyFill="1" applyBorder="1" applyAlignment="1">
      <alignment horizontal="center" vertical="top"/>
    </xf>
    <xf numFmtId="4" fontId="11" fillId="6" borderId="26" xfId="0" applyNumberFormat="1" applyFont="1" applyFill="1" applyBorder="1" applyAlignment="1">
      <alignment horizontal="center" vertical="top"/>
    </xf>
    <xf numFmtId="0" fontId="11" fillId="7" borderId="48" xfId="0" applyFont="1" applyFill="1" applyBorder="1" applyAlignment="1">
      <alignment horizontal="center" vertical="center"/>
    </xf>
    <xf numFmtId="0" fontId="11" fillId="7" borderId="49" xfId="0" applyFont="1" applyFill="1" applyBorder="1" applyAlignment="1">
      <alignment horizontal="center" vertical="center"/>
    </xf>
    <xf numFmtId="0" fontId="11" fillId="7" borderId="50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top"/>
    </xf>
    <xf numFmtId="4" fontId="11" fillId="6" borderId="29" xfId="0" applyNumberFormat="1" applyFont="1" applyFill="1" applyBorder="1" applyAlignment="1">
      <alignment horizontal="center" vertical="center" wrapText="1"/>
    </xf>
    <xf numFmtId="4" fontId="11" fillId="6" borderId="28" xfId="0" applyNumberFormat="1" applyFont="1" applyFill="1" applyBorder="1" applyAlignment="1">
      <alignment horizontal="center" vertical="center" wrapText="1"/>
    </xf>
    <xf numFmtId="17" fontId="50" fillId="0" borderId="0" xfId="0" applyNumberFormat="1" applyFont="1" applyAlignment="1">
      <alignment horizontal="center"/>
    </xf>
    <xf numFmtId="174" fontId="2" fillId="0" borderId="0" xfId="0" applyNumberFormat="1" applyFont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</cellXfs>
  <cellStyles count="4">
    <cellStyle name="Euro" xfId="1"/>
    <cellStyle name="Milliers" xfId="2" builtinId="3"/>
    <cellStyle name="Monétaire" xfId="3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/PIECRIT/DVA/16200S~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 Référence générale chantier"/>
    </sheetNames>
    <sheetDataSet>
      <sheetData sheetId="0">
        <row r="14">
          <cell r="B14" t="str">
            <v>SOCIETE PROVENCALE D'EQUIPEMENT
Mandataire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O52"/>
  <sheetViews>
    <sheetView topLeftCell="G1" workbookViewId="0">
      <selection activeCell="L7" sqref="L7:O8"/>
    </sheetView>
  </sheetViews>
  <sheetFormatPr baseColWidth="10" defaultRowHeight="12" x14ac:dyDescent="0"/>
  <cols>
    <col min="10" max="10" width="7" customWidth="1"/>
    <col min="11" max="11" width="19.1640625" customWidth="1"/>
    <col min="12" max="12" width="15" customWidth="1"/>
    <col min="13" max="13" width="29.33203125" customWidth="1"/>
    <col min="14" max="14" width="21.1640625" customWidth="1"/>
    <col min="15" max="15" width="10" customWidth="1"/>
  </cols>
  <sheetData>
    <row r="1" spans="10:15" ht="15" customHeight="1">
      <c r="J1" s="2"/>
      <c r="K1" s="48"/>
      <c r="L1" s="48"/>
      <c r="M1" s="48"/>
      <c r="N1" s="48"/>
      <c r="O1" s="38"/>
    </row>
    <row r="2" spans="10:15" ht="15" customHeight="1">
      <c r="J2" s="94"/>
      <c r="K2" s="35"/>
      <c r="L2" s="35"/>
      <c r="M2" s="35"/>
      <c r="N2" s="35"/>
      <c r="O2" s="95"/>
    </row>
    <row r="3" spans="10:15" ht="25" customHeight="1">
      <c r="J3" s="94" t="s">
        <v>21</v>
      </c>
      <c r="K3" s="96" t="s">
        <v>22</v>
      </c>
      <c r="L3" s="97" t="s">
        <v>23</v>
      </c>
      <c r="M3" s="343"/>
      <c r="N3" s="343"/>
      <c r="O3" s="95"/>
    </row>
    <row r="4" spans="10:15" ht="24" customHeight="1">
      <c r="J4" s="84"/>
      <c r="K4" s="96" t="s">
        <v>24</v>
      </c>
      <c r="L4" s="295" t="s">
        <v>103</v>
      </c>
      <c r="M4" s="6"/>
      <c r="N4" s="6"/>
      <c r="O4" s="61"/>
    </row>
    <row r="5" spans="10:15" ht="25" customHeight="1">
      <c r="J5" s="84"/>
      <c r="K5" s="96" t="s">
        <v>25</v>
      </c>
      <c r="L5" s="96" t="s">
        <v>26</v>
      </c>
      <c r="M5" s="6"/>
      <c r="N5" s="6"/>
      <c r="O5" s="61"/>
    </row>
    <row r="6" spans="10:15" s="8" customFormat="1" ht="25" customHeight="1">
      <c r="J6" s="98"/>
      <c r="K6" s="96" t="s">
        <v>27</v>
      </c>
      <c r="L6" s="344">
        <v>2006.172</v>
      </c>
      <c r="M6" s="6"/>
      <c r="N6" s="54"/>
      <c r="O6" s="99"/>
    </row>
    <row r="7" spans="10:15" s="9" customFormat="1" ht="25" customHeight="1">
      <c r="J7" s="100"/>
      <c r="K7" s="96" t="s">
        <v>86</v>
      </c>
      <c r="L7" s="295" t="s">
        <v>106</v>
      </c>
      <c r="M7" s="101"/>
      <c r="N7" s="101"/>
      <c r="O7" s="102"/>
    </row>
    <row r="8" spans="10:15" s="1" customFormat="1" ht="18.75" customHeight="1">
      <c r="J8" s="3"/>
      <c r="K8" s="345"/>
      <c r="L8" s="103" t="s">
        <v>105</v>
      </c>
      <c r="M8" s="5"/>
      <c r="N8" s="5"/>
      <c r="O8" s="41"/>
    </row>
    <row r="9" spans="10:15" s="1" customFormat="1" ht="15" customHeight="1">
      <c r="J9" s="3"/>
      <c r="K9" s="5"/>
      <c r="L9" s="103"/>
      <c r="M9" s="5"/>
      <c r="N9" s="5"/>
      <c r="O9" s="41"/>
    </row>
    <row r="10" spans="10:15" s="1" customFormat="1" ht="15" customHeight="1">
      <c r="J10" s="3"/>
      <c r="K10" s="5"/>
      <c r="L10" s="5"/>
      <c r="M10" s="5"/>
      <c r="N10" s="5"/>
      <c r="O10" s="41"/>
    </row>
    <row r="11" spans="10:15" s="1" customFormat="1" ht="15" customHeight="1">
      <c r="J11" s="104"/>
      <c r="K11" s="105"/>
      <c r="L11" s="5"/>
      <c r="M11" s="105"/>
      <c r="N11" s="106"/>
      <c r="O11" s="107"/>
    </row>
    <row r="12" spans="10:15" s="1" customFormat="1" ht="15" customHeight="1">
      <c r="J12" s="104"/>
      <c r="K12" s="105"/>
      <c r="L12" s="105"/>
      <c r="M12" s="105"/>
      <c r="N12" s="106"/>
      <c r="O12" s="107"/>
    </row>
    <row r="13" spans="10:15" s="1" customFormat="1" ht="15" customHeight="1">
      <c r="J13" s="104"/>
      <c r="K13" s="105"/>
      <c r="L13" s="5"/>
      <c r="M13" s="105"/>
      <c r="N13" s="106"/>
      <c r="O13" s="107"/>
    </row>
    <row r="14" spans="10:15" s="1" customFormat="1" ht="15" customHeight="1">
      <c r="J14" s="104"/>
      <c r="K14" s="105"/>
      <c r="L14" s="5"/>
      <c r="M14" s="105"/>
      <c r="N14" s="106"/>
      <c r="O14" s="107"/>
    </row>
    <row r="15" spans="10:15" s="1" customFormat="1" ht="15" customHeight="1">
      <c r="J15" s="104"/>
      <c r="K15" s="105"/>
      <c r="L15" s="5"/>
      <c r="M15" s="89"/>
      <c r="N15" s="90"/>
      <c r="O15" s="108"/>
    </row>
    <row r="16" spans="10:15" ht="15" customHeight="1">
      <c r="J16" s="104"/>
      <c r="K16" s="105"/>
      <c r="L16" s="5"/>
      <c r="M16" s="105"/>
      <c r="N16" s="106"/>
      <c r="O16" s="107"/>
    </row>
    <row r="17" spans="10:15" ht="15" customHeight="1">
      <c r="J17" s="104"/>
      <c r="K17" s="105"/>
      <c r="L17" s="5"/>
      <c r="M17" s="105"/>
      <c r="N17" s="106"/>
      <c r="O17" s="107"/>
    </row>
    <row r="18" spans="10:15" ht="15" customHeight="1">
      <c r="J18" s="104"/>
      <c r="K18" s="105"/>
      <c r="L18" s="5"/>
      <c r="M18" s="105"/>
      <c r="N18" s="106"/>
      <c r="O18" s="107"/>
    </row>
    <row r="19" spans="10:15">
      <c r="J19" s="104"/>
      <c r="K19" s="105"/>
      <c r="L19" s="5"/>
      <c r="M19" s="89"/>
      <c r="N19" s="90"/>
      <c r="O19" s="108"/>
    </row>
    <row r="20" spans="10:15" ht="30" customHeight="1">
      <c r="J20" s="109" t="s">
        <v>28</v>
      </c>
      <c r="K20" s="110"/>
      <c r="L20" s="111"/>
      <c r="M20" s="110"/>
      <c r="N20" s="112"/>
      <c r="O20" s="113"/>
    </row>
    <row r="21" spans="10:15" ht="15" customHeight="1">
      <c r="J21" s="104"/>
      <c r="K21" s="105"/>
      <c r="L21" s="5"/>
      <c r="M21" s="105"/>
      <c r="N21" s="106"/>
      <c r="O21" s="107"/>
    </row>
    <row r="22" spans="10:15" ht="15" customHeight="1">
      <c r="J22" s="104"/>
      <c r="K22" s="105"/>
      <c r="L22" s="5"/>
      <c r="M22" s="105"/>
      <c r="N22" s="106"/>
      <c r="O22" s="107"/>
    </row>
    <row r="23" spans="10:15" s="11" customFormat="1" ht="15" customHeight="1">
      <c r="J23" s="104"/>
      <c r="K23" s="105"/>
      <c r="L23" s="5"/>
      <c r="M23" s="89"/>
      <c r="N23" s="90"/>
      <c r="O23" s="114"/>
    </row>
    <row r="24" spans="10:15" s="11" customFormat="1" ht="15" customHeight="1">
      <c r="J24" s="115" t="s">
        <v>29</v>
      </c>
      <c r="K24" s="116"/>
      <c r="L24" s="116"/>
      <c r="M24" s="117"/>
      <c r="N24" s="118"/>
      <c r="O24" s="119"/>
    </row>
    <row r="25" spans="10:15" s="11" customFormat="1" ht="15" customHeight="1">
      <c r="J25" s="115" t="s">
        <v>30</v>
      </c>
      <c r="K25" s="116"/>
      <c r="L25" s="116"/>
      <c r="M25" s="116"/>
      <c r="N25" s="118"/>
      <c r="O25" s="119"/>
    </row>
    <row r="26" spans="10:15" s="6" customFormat="1" ht="15" customHeight="1">
      <c r="J26" s="120"/>
      <c r="K26" s="121"/>
      <c r="L26" s="70"/>
      <c r="M26" s="70"/>
      <c r="N26" s="122"/>
      <c r="O26" s="114"/>
    </row>
    <row r="27" spans="10:15" s="6" customFormat="1" ht="15" customHeight="1">
      <c r="J27" s="123"/>
      <c r="K27" s="124"/>
      <c r="L27" s="70"/>
      <c r="M27" s="70"/>
      <c r="N27" s="122"/>
      <c r="O27" s="114"/>
    </row>
    <row r="28" spans="10:15" ht="15" customHeight="1">
      <c r="J28" s="3"/>
      <c r="K28" s="5"/>
      <c r="L28" s="6"/>
      <c r="M28" s="6"/>
      <c r="N28" s="6"/>
      <c r="O28" s="61"/>
    </row>
    <row r="29" spans="10:15" s="11" customFormat="1" ht="15" customHeight="1">
      <c r="J29" s="85"/>
      <c r="K29" s="125"/>
      <c r="L29" s="86"/>
      <c r="M29" s="126"/>
      <c r="N29" s="127"/>
      <c r="O29" s="88"/>
    </row>
    <row r="30" spans="10:15" ht="15" customHeight="1">
      <c r="J30" s="84"/>
      <c r="K30" s="6"/>
      <c r="L30" s="6"/>
      <c r="M30" s="6"/>
      <c r="N30" s="6"/>
      <c r="O30" s="61"/>
    </row>
    <row r="31" spans="10:15" ht="15" customHeight="1">
      <c r="J31" s="84"/>
      <c r="K31" s="6"/>
      <c r="L31" s="6"/>
      <c r="M31" s="6"/>
      <c r="N31" s="6"/>
      <c r="O31" s="61"/>
    </row>
    <row r="32" spans="10:15" ht="15" customHeight="1">
      <c r="J32" s="84"/>
      <c r="K32" s="6"/>
      <c r="L32" s="6"/>
      <c r="M32" s="6"/>
      <c r="N32" s="6"/>
      <c r="O32" s="61"/>
    </row>
    <row r="33" spans="10:15" ht="15" customHeight="1">
      <c r="J33" s="84"/>
      <c r="K33" s="6"/>
      <c r="L33" s="6"/>
      <c r="M33" s="6"/>
      <c r="N33" s="6"/>
      <c r="O33" s="61"/>
    </row>
    <row r="34" spans="10:15" ht="15" customHeight="1">
      <c r="J34" s="128"/>
      <c r="K34" s="129"/>
      <c r="L34" s="36"/>
      <c r="M34" s="36"/>
      <c r="N34" s="36"/>
      <c r="O34" s="130"/>
    </row>
    <row r="35" spans="10:15" ht="15" customHeight="1">
      <c r="J35" s="131"/>
      <c r="K35" s="36"/>
      <c r="L35" s="36"/>
      <c r="M35" s="36"/>
      <c r="N35" s="37"/>
      <c r="O35" s="132"/>
    </row>
    <row r="36" spans="10:15" s="13" customFormat="1" ht="15" customHeight="1">
      <c r="J36" s="29"/>
      <c r="K36" s="49"/>
      <c r="L36" s="60"/>
      <c r="M36" s="49"/>
      <c r="N36" s="49"/>
      <c r="O36" s="39"/>
    </row>
    <row r="37" spans="10:15" s="13" customFormat="1" ht="15" customHeight="1">
      <c r="J37" s="133"/>
      <c r="K37" s="134"/>
      <c r="L37" s="134"/>
      <c r="M37" s="134"/>
      <c r="N37" s="134"/>
      <c r="O37" s="135"/>
    </row>
    <row r="38" spans="10:15" s="13" customFormat="1" ht="4.5" customHeight="1">
      <c r="J38" s="26"/>
      <c r="K38" s="60"/>
      <c r="L38" s="60"/>
      <c r="M38" s="50"/>
      <c r="N38" s="60"/>
      <c r="O38" s="44"/>
    </row>
    <row r="39" spans="10:15" s="13" customFormat="1" ht="4.5" customHeight="1">
      <c r="J39" s="26"/>
      <c r="K39" s="60"/>
      <c r="L39" s="60"/>
      <c r="M39" s="50"/>
      <c r="N39" s="60"/>
      <c r="O39" s="44"/>
    </row>
    <row r="40" spans="10:15" s="13" customFormat="1" ht="4.5" customHeight="1">
      <c r="J40" s="26"/>
      <c r="K40" s="60"/>
      <c r="L40" s="60"/>
      <c r="M40" s="50"/>
      <c r="N40" s="60"/>
      <c r="O40" s="44"/>
    </row>
    <row r="41" spans="10:15" s="13" customFormat="1" ht="4.5" customHeight="1">
      <c r="J41" s="26"/>
      <c r="K41" s="60"/>
      <c r="L41" s="60"/>
      <c r="M41" s="50"/>
      <c r="N41" s="60"/>
      <c r="O41" s="44"/>
    </row>
    <row r="42" spans="10:15" s="13" customFormat="1" ht="4.5" customHeight="1">
      <c r="J42" s="26"/>
      <c r="K42" s="60"/>
      <c r="L42" s="60"/>
      <c r="M42" s="50"/>
      <c r="N42" s="60"/>
      <c r="O42" s="44"/>
    </row>
    <row r="43" spans="10:15" s="13" customFormat="1" ht="4.5" customHeight="1">
      <c r="J43" s="26"/>
      <c r="K43" s="60"/>
      <c r="L43" s="60"/>
      <c r="M43" s="50"/>
      <c r="N43" s="60"/>
      <c r="O43" s="44"/>
    </row>
    <row r="44" spans="10:15" s="13" customFormat="1" ht="18.75" customHeight="1">
      <c r="J44" s="136"/>
      <c r="K44" s="96"/>
      <c r="L44"/>
      <c r="M44" s="50"/>
      <c r="N44" s="60"/>
      <c r="O44" s="44"/>
    </row>
    <row r="45" spans="10:15" s="13" customFormat="1" ht="24.75" customHeight="1">
      <c r="J45" s="136" t="s">
        <v>11</v>
      </c>
      <c r="K45" s="96" t="s">
        <v>31</v>
      </c>
      <c r="L45"/>
      <c r="M45" s="51"/>
      <c r="N45" s="51"/>
      <c r="O45" s="40"/>
    </row>
    <row r="46" spans="10:15" s="13" customFormat="1" ht="24.75" customHeight="1">
      <c r="J46" s="136" t="s">
        <v>11</v>
      </c>
      <c r="K46" s="96" t="s">
        <v>32</v>
      </c>
      <c r="L46"/>
      <c r="M46" s="51"/>
      <c r="N46" s="51"/>
      <c r="O46" s="40"/>
    </row>
    <row r="47" spans="10:15" s="13" customFormat="1" ht="24.75" customHeight="1">
      <c r="J47" s="136"/>
      <c r="K47" s="96"/>
      <c r="L47" s="51"/>
      <c r="M47" s="51"/>
      <c r="N47" s="51"/>
      <c r="O47" s="40"/>
    </row>
    <row r="48" spans="10:15" s="13" customFormat="1" ht="15" customHeight="1">
      <c r="J48" s="12"/>
      <c r="K48" s="51"/>
      <c r="L48" s="51"/>
      <c r="M48" s="51"/>
      <c r="N48" s="51"/>
      <c r="O48" s="40"/>
    </row>
    <row r="49" spans="10:15" s="13" customFormat="1" ht="15" customHeight="1">
      <c r="J49" s="12"/>
      <c r="K49" s="51"/>
      <c r="L49" s="51"/>
      <c r="M49" s="51"/>
      <c r="N49" s="51"/>
      <c r="O49" s="40"/>
    </row>
    <row r="50" spans="10:15" s="1" customFormat="1" ht="15" customHeight="1">
      <c r="J50" s="3"/>
      <c r="K50" s="5"/>
      <c r="L50" s="5"/>
      <c r="M50" s="5"/>
      <c r="N50" s="5"/>
      <c r="O50" s="41"/>
    </row>
    <row r="51" spans="10:15" ht="15" customHeight="1" thickBot="1">
      <c r="J51" s="4"/>
      <c r="K51" s="52"/>
      <c r="L51" s="52"/>
      <c r="M51" s="52"/>
      <c r="N51" s="52"/>
      <c r="O51" s="42"/>
    </row>
    <row r="52" spans="10:15" ht="18" customHeight="1">
      <c r="J52" s="13"/>
      <c r="K52" s="13"/>
    </row>
  </sheetData>
  <phoneticPr fontId="24" type="noConversion"/>
  <printOptions horizontalCentered="1" verticalCentered="1"/>
  <pageMargins left="0" right="0" top="0" bottom="0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1"/>
  <sheetViews>
    <sheetView topLeftCell="A6" workbookViewId="0">
      <selection activeCell="G43" sqref="G43"/>
    </sheetView>
  </sheetViews>
  <sheetFormatPr baseColWidth="10" defaultRowHeight="12" x14ac:dyDescent="0"/>
  <cols>
    <col min="1" max="1" width="15" customWidth="1"/>
    <col min="2" max="2" width="15" style="6" customWidth="1"/>
    <col min="3" max="4" width="15.6640625" style="6" customWidth="1"/>
    <col min="5" max="5" width="28.1640625" customWidth="1"/>
    <col min="6" max="6" width="9.5" style="6" customWidth="1"/>
    <col min="7" max="8" width="15" style="6" customWidth="1"/>
    <col min="9" max="9" width="20.5" style="6" customWidth="1"/>
    <col min="10" max="10" width="15.6640625" style="6" customWidth="1"/>
    <col min="11" max="11" width="29" style="6" customWidth="1"/>
    <col min="12" max="47" width="10.83203125" style="6"/>
  </cols>
  <sheetData>
    <row r="1" spans="1:47" ht="6" customHeight="1"/>
    <row r="2" spans="1:47" ht="13">
      <c r="A2" s="10" t="s">
        <v>0</v>
      </c>
      <c r="B2" s="35"/>
      <c r="C2" s="35"/>
      <c r="D2" s="35"/>
      <c r="E2" s="10"/>
      <c r="G2" s="10" t="s">
        <v>0</v>
      </c>
      <c r="H2" s="35"/>
      <c r="I2" s="35"/>
      <c r="J2" s="35"/>
      <c r="K2" s="35"/>
    </row>
    <row r="3" spans="1:47" ht="13">
      <c r="A3" s="10" t="s">
        <v>1</v>
      </c>
      <c r="B3" s="35"/>
      <c r="C3" s="35"/>
      <c r="D3" s="35"/>
      <c r="E3" s="10"/>
      <c r="G3" s="10" t="s">
        <v>1</v>
      </c>
      <c r="H3" s="35"/>
      <c r="I3" s="35"/>
      <c r="J3" s="35"/>
      <c r="K3" s="35"/>
    </row>
    <row r="4" spans="1:47" ht="7" customHeight="1">
      <c r="G4"/>
    </row>
    <row r="5" spans="1:47">
      <c r="A5" s="20"/>
      <c r="B5" s="21"/>
      <c r="C5" s="53"/>
      <c r="D5" s="53"/>
      <c r="E5" s="304"/>
      <c r="G5" s="20"/>
      <c r="H5" s="21"/>
      <c r="I5" s="53"/>
      <c r="J5" s="53"/>
      <c r="K5" s="304"/>
    </row>
    <row r="6" spans="1:47" s="8" customFormat="1" ht="15" customHeight="1">
      <c r="A6" s="22" t="s">
        <v>2</v>
      </c>
      <c r="B6" s="15"/>
      <c r="C6" s="54" t="s">
        <v>89</v>
      </c>
      <c r="D6" s="54"/>
      <c r="E6" s="305" t="s">
        <v>4</v>
      </c>
      <c r="F6" s="68"/>
      <c r="G6" s="22" t="s">
        <v>2</v>
      </c>
      <c r="H6" s="27"/>
      <c r="I6" s="54" t="s">
        <v>3</v>
      </c>
      <c r="J6" s="54"/>
      <c r="K6" s="305" t="s">
        <v>4</v>
      </c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</row>
    <row r="7" spans="1:47" s="9" customFormat="1" ht="17.25" customHeight="1">
      <c r="A7" s="23" t="s">
        <v>5</v>
      </c>
      <c r="B7" s="16" t="s">
        <v>6</v>
      </c>
      <c r="C7" s="54" t="s">
        <v>90</v>
      </c>
      <c r="D7" s="54"/>
      <c r="E7" s="319" t="s">
        <v>88</v>
      </c>
      <c r="F7" s="69"/>
      <c r="G7" s="23" t="s">
        <v>5</v>
      </c>
      <c r="H7" s="23" t="s">
        <v>6</v>
      </c>
      <c r="I7" s="54" t="s">
        <v>7</v>
      </c>
      <c r="J7" s="54"/>
      <c r="K7" s="305" t="s">
        <v>88</v>
      </c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</row>
    <row r="8" spans="1:47" s="1" customFormat="1" ht="6.75" customHeight="1">
      <c r="A8" s="24"/>
      <c r="B8" s="25"/>
      <c r="C8" s="55"/>
      <c r="D8" s="55"/>
      <c r="E8" s="24"/>
      <c r="F8" s="5"/>
      <c r="G8" s="24"/>
      <c r="H8" s="24"/>
      <c r="I8" s="55"/>
      <c r="J8" s="55"/>
      <c r="K8" s="24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1" customFormat="1" ht="13" customHeight="1">
      <c r="A9" s="14"/>
      <c r="B9" s="17"/>
      <c r="C9" s="5"/>
      <c r="D9" s="5"/>
      <c r="E9" s="14"/>
      <c r="F9" s="5"/>
      <c r="G9" s="14"/>
      <c r="H9" s="14"/>
      <c r="I9" s="5"/>
      <c r="J9" s="5"/>
      <c r="K9" s="14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1" customFormat="1" ht="13" customHeight="1">
      <c r="A10" s="480" t="s">
        <v>92</v>
      </c>
      <c r="B10" s="481"/>
      <c r="C10" s="78"/>
      <c r="D10" s="78"/>
      <c r="E10" s="45"/>
      <c r="F10" s="5"/>
      <c r="G10" s="287"/>
      <c r="H10" s="289"/>
      <c r="I10" s="302"/>
      <c r="J10" s="303"/>
      <c r="K10" s="306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1" customFormat="1" ht="13" customHeight="1">
      <c r="A11" s="278"/>
      <c r="B11" s="286"/>
      <c r="C11" s="475"/>
      <c r="D11" s="476"/>
      <c r="E11" s="320"/>
      <c r="F11" s="5"/>
      <c r="G11" s="288"/>
      <c r="H11" s="289"/>
      <c r="I11" s="337" t="s">
        <v>91</v>
      </c>
      <c r="J11" s="335"/>
      <c r="K11" s="336">
        <f>E56</f>
        <v>1712394.18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1" customFormat="1" ht="13" customHeight="1">
      <c r="A12" s="279"/>
      <c r="B12" s="286"/>
      <c r="C12" s="296" t="s">
        <v>93</v>
      </c>
      <c r="D12" s="296"/>
      <c r="E12" s="328">
        <v>945061.62</v>
      </c>
      <c r="F12" s="5"/>
      <c r="G12" s="288"/>
      <c r="H12" s="289"/>
      <c r="I12" s="290"/>
      <c r="J12" s="292"/>
      <c r="K12" s="307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1" customFormat="1" ht="13" customHeight="1">
      <c r="A13" s="278"/>
      <c r="B13" s="286"/>
      <c r="C13" s="475"/>
      <c r="D13" s="476"/>
      <c r="E13" s="320"/>
      <c r="F13" s="5"/>
      <c r="G13" s="288"/>
      <c r="H13" s="289"/>
      <c r="I13" s="290"/>
      <c r="J13" s="291"/>
      <c r="K13" s="307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1" customFormat="1" ht="13" customHeight="1">
      <c r="A14" s="279"/>
      <c r="B14" s="281"/>
      <c r="C14" s="482" t="s">
        <v>101</v>
      </c>
      <c r="D14" s="483"/>
      <c r="E14" s="328">
        <v>108160.86</v>
      </c>
      <c r="F14" s="5"/>
      <c r="G14" s="288"/>
      <c r="H14" s="289"/>
      <c r="I14" s="290"/>
      <c r="J14" s="291"/>
      <c r="K14" s="307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1" customFormat="1" ht="13" customHeight="1">
      <c r="A15" s="279"/>
      <c r="B15" s="281"/>
      <c r="C15" s="329"/>
      <c r="D15" s="329"/>
      <c r="E15" s="330"/>
      <c r="F15" s="5"/>
      <c r="G15" s="288"/>
      <c r="H15" s="289"/>
      <c r="I15" s="290"/>
      <c r="J15" s="291"/>
      <c r="K15" s="307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1" customFormat="1" ht="13" customHeight="1">
      <c r="A16" s="279"/>
      <c r="B16" s="281"/>
      <c r="C16" s="296" t="s">
        <v>94</v>
      </c>
      <c r="D16" s="296"/>
      <c r="E16" s="328">
        <v>16077.09</v>
      </c>
      <c r="F16" s="5"/>
      <c r="G16" s="288"/>
      <c r="H16" s="289"/>
      <c r="I16" s="290"/>
      <c r="J16" s="291"/>
      <c r="K16" s="307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1" customFormat="1" ht="13" customHeight="1">
      <c r="A17" s="279"/>
      <c r="B17" s="282"/>
      <c r="C17" s="296"/>
      <c r="D17" s="296"/>
      <c r="E17" s="328"/>
      <c r="F17" s="5"/>
      <c r="G17" s="288"/>
      <c r="H17" s="289"/>
      <c r="I17" s="478"/>
      <c r="J17" s="479"/>
      <c r="K17" s="307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1" customFormat="1" ht="13" customHeight="1">
      <c r="A18" s="279"/>
      <c r="B18" s="281"/>
      <c r="C18" s="296" t="s">
        <v>95</v>
      </c>
      <c r="D18" s="296"/>
      <c r="E18" s="331">
        <v>29691.7</v>
      </c>
      <c r="F18" s="5"/>
      <c r="G18" s="287"/>
      <c r="H18" s="289"/>
      <c r="I18" s="290"/>
      <c r="J18" s="290"/>
      <c r="K18" s="307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1" customFormat="1" ht="13" customHeight="1">
      <c r="A19" s="279"/>
      <c r="B19" s="282"/>
      <c r="C19" s="477"/>
      <c r="D19" s="476"/>
      <c r="E19" s="328"/>
      <c r="F19" s="5"/>
      <c r="G19" s="288"/>
      <c r="H19" s="289"/>
      <c r="I19" s="290"/>
      <c r="J19" s="291"/>
      <c r="K19" s="307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1" customFormat="1" ht="13" customHeight="1">
      <c r="A20" s="279"/>
      <c r="B20" s="283"/>
      <c r="C20" s="296" t="s">
        <v>96</v>
      </c>
      <c r="D20" s="296"/>
      <c r="E20" s="328">
        <v>42566.559999999998</v>
      </c>
      <c r="F20" s="5"/>
      <c r="G20" s="288"/>
      <c r="H20" s="289"/>
      <c r="I20" s="290"/>
      <c r="J20" s="292"/>
      <c r="K20" s="307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ht="13" customHeight="1">
      <c r="A21" s="279"/>
      <c r="B21" s="282"/>
      <c r="C21" s="296"/>
      <c r="D21" s="296"/>
      <c r="E21" s="328"/>
      <c r="G21" s="288"/>
      <c r="H21" s="289"/>
      <c r="I21" s="290"/>
      <c r="J21" s="291"/>
      <c r="K21" s="307"/>
    </row>
    <row r="22" spans="1:47" ht="13" customHeight="1">
      <c r="A22" s="279"/>
      <c r="B22" s="282"/>
      <c r="C22" s="296" t="s">
        <v>97</v>
      </c>
      <c r="D22" s="296"/>
      <c r="E22" s="328">
        <v>268095.25</v>
      </c>
      <c r="G22" s="288"/>
      <c r="H22" s="289"/>
      <c r="I22" s="290"/>
      <c r="J22" s="291"/>
      <c r="K22" s="307"/>
    </row>
    <row r="23" spans="1:47" ht="13" customHeight="1">
      <c r="A23" s="279"/>
      <c r="B23" s="282"/>
      <c r="C23" s="296"/>
      <c r="D23" s="296"/>
      <c r="E23" s="328"/>
      <c r="G23" s="288"/>
      <c r="H23" s="289"/>
      <c r="I23" s="290"/>
      <c r="J23" s="291"/>
      <c r="K23" s="307"/>
    </row>
    <row r="24" spans="1:47" ht="13" customHeight="1">
      <c r="A24" s="279"/>
      <c r="B24" s="284"/>
      <c r="C24" s="296" t="s">
        <v>98</v>
      </c>
      <c r="D24" s="296"/>
      <c r="E24" s="328">
        <v>30664.98</v>
      </c>
      <c r="G24" s="288"/>
      <c r="H24" s="289"/>
      <c r="I24" s="478"/>
      <c r="J24" s="479"/>
      <c r="K24" s="307"/>
    </row>
    <row r="25" spans="1:47" ht="13" customHeight="1">
      <c r="A25" s="279"/>
      <c r="B25" s="284"/>
      <c r="C25" s="296"/>
      <c r="D25" s="297"/>
      <c r="E25" s="328"/>
      <c r="G25" s="288"/>
      <c r="H25" s="289"/>
      <c r="I25" s="478"/>
      <c r="J25" s="479"/>
      <c r="K25" s="307"/>
    </row>
    <row r="26" spans="1:47" ht="13" customHeight="1">
      <c r="A26" s="280"/>
      <c r="B26" s="285"/>
      <c r="C26" s="299" t="s">
        <v>99</v>
      </c>
      <c r="D26" s="299"/>
      <c r="E26" s="309">
        <v>20315.96</v>
      </c>
      <c r="G26" s="288"/>
      <c r="H26" s="289"/>
      <c r="I26" s="478"/>
      <c r="J26" s="479"/>
      <c r="K26" s="307"/>
    </row>
    <row r="27" spans="1:47" ht="13" customHeight="1">
      <c r="A27" s="279"/>
      <c r="B27" s="284"/>
      <c r="C27" s="296"/>
      <c r="D27" s="296"/>
      <c r="E27" s="328"/>
      <c r="G27" s="288"/>
      <c r="H27" s="289"/>
      <c r="I27" s="478"/>
      <c r="J27" s="479"/>
      <c r="K27" s="307"/>
    </row>
    <row r="28" spans="1:47" ht="13" customHeight="1">
      <c r="A28" s="279"/>
      <c r="B28" s="283"/>
      <c r="C28" s="296" t="s">
        <v>100</v>
      </c>
      <c r="D28" s="298"/>
      <c r="E28" s="328">
        <v>213488.16</v>
      </c>
      <c r="G28" s="288"/>
      <c r="H28" s="289"/>
      <c r="I28" s="478"/>
      <c r="J28" s="479"/>
      <c r="K28" s="307"/>
    </row>
    <row r="29" spans="1:47" ht="13" customHeight="1">
      <c r="A29" s="279"/>
      <c r="B29" s="282"/>
      <c r="C29" s="296"/>
      <c r="D29" s="296"/>
      <c r="E29" s="328"/>
      <c r="G29" s="293"/>
      <c r="H29" s="289"/>
      <c r="I29" s="484"/>
      <c r="J29" s="485"/>
      <c r="K29" s="307"/>
    </row>
    <row r="30" spans="1:47" ht="13" customHeight="1">
      <c r="A30" s="279"/>
      <c r="B30" s="282"/>
      <c r="C30" s="298" t="s">
        <v>102</v>
      </c>
      <c r="D30" s="296"/>
      <c r="E30" s="328">
        <v>38272</v>
      </c>
      <c r="G30" s="288"/>
      <c r="H30" s="289"/>
      <c r="I30" s="478"/>
      <c r="J30" s="479"/>
      <c r="K30" s="307"/>
    </row>
    <row r="31" spans="1:47" ht="13" customHeight="1">
      <c r="A31" s="30"/>
      <c r="B31" s="65"/>
      <c r="C31" s="296"/>
      <c r="D31" s="296"/>
      <c r="E31" s="327"/>
      <c r="G31" s="288"/>
      <c r="H31" s="289"/>
      <c r="I31" s="478"/>
      <c r="J31" s="479"/>
      <c r="K31" s="307"/>
    </row>
    <row r="32" spans="1:47" ht="24" customHeight="1">
      <c r="A32" s="30"/>
      <c r="B32" s="64"/>
      <c r="C32" s="296"/>
      <c r="D32" s="296"/>
      <c r="E32" s="327"/>
      <c r="G32" s="43" t="s">
        <v>8</v>
      </c>
      <c r="H32" s="73"/>
      <c r="I32" s="56"/>
      <c r="J32" s="63"/>
      <c r="K32" s="308">
        <f>SUM(K11:K31)</f>
        <v>1712394.18</v>
      </c>
    </row>
    <row r="33" spans="1:11" ht="24" customHeight="1">
      <c r="A33" s="30"/>
      <c r="B33" s="65"/>
      <c r="C33" s="296"/>
      <c r="D33" s="296"/>
      <c r="E33" s="322"/>
      <c r="G33" s="91" t="s">
        <v>9</v>
      </c>
      <c r="H33" s="92"/>
      <c r="I33" s="93"/>
      <c r="J33" s="92"/>
      <c r="K33" s="308">
        <v>40246.89</v>
      </c>
    </row>
    <row r="34" spans="1:11" ht="13" customHeight="1">
      <c r="A34" s="30"/>
      <c r="B34" s="65"/>
      <c r="C34" s="291"/>
      <c r="D34" s="291"/>
      <c r="E34" s="322"/>
      <c r="G34" s="1"/>
    </row>
    <row r="35" spans="1:11" ht="13" customHeight="1" thickBot="1">
      <c r="A35" s="30"/>
      <c r="B35" s="18"/>
      <c r="C35" s="291"/>
      <c r="D35" s="291"/>
      <c r="E35" s="322"/>
    </row>
    <row r="36" spans="1:11" ht="13" customHeight="1">
      <c r="A36" s="30"/>
      <c r="B36" s="18"/>
      <c r="C36" s="72"/>
      <c r="D36" s="47"/>
      <c r="E36" s="323"/>
      <c r="G36" s="79"/>
      <c r="H36" s="80"/>
      <c r="I36" s="81"/>
      <c r="J36" s="82"/>
      <c r="K36" s="83"/>
    </row>
    <row r="37" spans="1:11" ht="13" customHeight="1">
      <c r="A37" s="45"/>
      <c r="B37" s="31"/>
      <c r="C37" s="58"/>
      <c r="D37" s="58"/>
      <c r="E37" s="321"/>
      <c r="G37" s="85" t="s">
        <v>10</v>
      </c>
      <c r="H37" s="86"/>
      <c r="I37" s="294">
        <f>SUM(K32:K33)</f>
        <v>1752641.07</v>
      </c>
      <c r="J37" s="87"/>
      <c r="K37" s="88" t="s">
        <v>144</v>
      </c>
    </row>
    <row r="38" spans="1:11" ht="13" customHeight="1" thickBot="1">
      <c r="A38" s="30"/>
      <c r="B38" s="18"/>
      <c r="C38" s="57"/>
      <c r="D38" s="57"/>
      <c r="E38" s="324"/>
      <c r="G38" s="4"/>
      <c r="H38" s="52"/>
      <c r="I38" s="52"/>
      <c r="J38" s="52"/>
      <c r="K38" s="42"/>
    </row>
    <row r="39" spans="1:11" ht="13" customHeight="1">
      <c r="A39" s="30"/>
      <c r="B39" s="64"/>
      <c r="C39" s="66"/>
      <c r="D39" s="59"/>
      <c r="E39" s="321"/>
    </row>
    <row r="40" spans="1:11" ht="13" customHeight="1">
      <c r="A40" s="30"/>
      <c r="B40" s="65"/>
      <c r="C40" s="66"/>
      <c r="D40" s="57"/>
      <c r="E40" s="322"/>
    </row>
    <row r="41" spans="1:11" ht="13" customHeight="1">
      <c r="A41" s="30"/>
      <c r="B41" s="65"/>
      <c r="C41" s="66"/>
      <c r="D41" s="57"/>
      <c r="E41" s="322"/>
      <c r="G41" t="s">
        <v>87</v>
      </c>
    </row>
    <row r="42" spans="1:11" ht="13" customHeight="1">
      <c r="A42" s="30"/>
      <c r="B42" s="65"/>
      <c r="C42" s="473"/>
      <c r="D42" s="474"/>
      <c r="E42" s="322"/>
      <c r="G42" s="472" t="s">
        <v>145</v>
      </c>
      <c r="H42" s="472"/>
      <c r="I42" s="472"/>
      <c r="J42" s="472"/>
      <c r="K42" s="472"/>
    </row>
    <row r="43" spans="1:11" ht="13" customHeight="1">
      <c r="A43" s="30"/>
      <c r="B43" s="65"/>
      <c r="C43" s="66"/>
      <c r="D43" s="58"/>
      <c r="E43" s="322"/>
      <c r="G43" s="28" t="s">
        <v>11</v>
      </c>
      <c r="H43" s="36"/>
      <c r="I43" s="36"/>
      <c r="J43" s="36"/>
      <c r="K43" s="37" t="s">
        <v>12</v>
      </c>
    </row>
    <row r="44" spans="1:11" ht="13" customHeight="1" thickBot="1">
      <c r="A44" s="30"/>
      <c r="B44" s="65"/>
      <c r="C44" s="66"/>
      <c r="D44" s="57"/>
      <c r="E44" s="322"/>
    </row>
    <row r="45" spans="1:11" ht="13" customHeight="1">
      <c r="A45" s="30"/>
      <c r="B45" s="65"/>
      <c r="C45" s="66"/>
      <c r="D45" s="57"/>
      <c r="E45" s="322"/>
      <c r="G45" s="2"/>
      <c r="H45" s="48"/>
      <c r="I45" s="38"/>
      <c r="J45" s="48"/>
      <c r="K45" s="38"/>
    </row>
    <row r="46" spans="1:11" ht="13" customHeight="1">
      <c r="A46" s="30"/>
      <c r="B46" s="65"/>
      <c r="C46" s="473"/>
      <c r="D46" s="474"/>
      <c r="E46" s="322"/>
      <c r="G46" s="29" t="s">
        <v>13</v>
      </c>
      <c r="H46" s="60"/>
      <c r="I46" s="61"/>
      <c r="J46" s="49" t="s">
        <v>14</v>
      </c>
      <c r="K46" s="61"/>
    </row>
    <row r="47" spans="1:11" ht="13" customHeight="1">
      <c r="A47" s="45"/>
      <c r="B47" s="31"/>
      <c r="C47" s="58"/>
      <c r="D47" s="58"/>
      <c r="E47" s="322"/>
      <c r="G47" s="29" t="s">
        <v>15</v>
      </c>
      <c r="H47" s="60"/>
      <c r="I47" s="61"/>
      <c r="J47" s="49" t="s">
        <v>15</v>
      </c>
      <c r="K47" s="61"/>
    </row>
    <row r="48" spans="1:11" ht="13" customHeight="1">
      <c r="A48" s="30"/>
      <c r="B48" s="18"/>
      <c r="C48" s="57"/>
      <c r="D48" s="47"/>
      <c r="E48" s="323"/>
      <c r="G48" s="26" t="s">
        <v>16</v>
      </c>
      <c r="H48" s="60"/>
      <c r="I48" s="62"/>
      <c r="J48" s="60" t="s">
        <v>17</v>
      </c>
      <c r="K48" s="44"/>
    </row>
    <row r="49" spans="1:11" ht="13" customHeight="1">
      <c r="A49" s="30"/>
      <c r="B49" s="18"/>
      <c r="C49" s="59"/>
      <c r="D49" s="59"/>
      <c r="E49" s="322"/>
      <c r="G49" s="46" t="s">
        <v>18</v>
      </c>
      <c r="H49" s="26"/>
      <c r="I49" s="44"/>
      <c r="J49" s="50"/>
      <c r="K49" s="44"/>
    </row>
    <row r="50" spans="1:11" ht="13" customHeight="1">
      <c r="A50" s="30"/>
      <c r="B50" s="18"/>
      <c r="C50" s="59"/>
      <c r="D50" s="59"/>
      <c r="E50" s="322"/>
      <c r="G50" s="12"/>
      <c r="H50" s="51"/>
      <c r="I50" s="40"/>
      <c r="J50" s="51"/>
      <c r="K50" s="40"/>
    </row>
    <row r="51" spans="1:11" ht="13" customHeight="1">
      <c r="A51" s="30"/>
      <c r="B51" s="18"/>
      <c r="C51" s="74"/>
      <c r="D51" s="75"/>
      <c r="E51" s="325"/>
      <c r="G51" s="12"/>
      <c r="H51" s="51"/>
      <c r="I51" s="40"/>
      <c r="J51" s="51"/>
      <c r="K51" s="40"/>
    </row>
    <row r="52" spans="1:11" ht="13" customHeight="1">
      <c r="A52" s="30"/>
      <c r="B52" s="18"/>
      <c r="C52" s="57"/>
      <c r="D52" s="57"/>
      <c r="E52" s="322"/>
      <c r="G52" s="12"/>
      <c r="H52" s="51"/>
      <c r="I52" s="40"/>
      <c r="J52" s="51"/>
      <c r="K52" s="40"/>
    </row>
    <row r="53" spans="1:11" ht="13" customHeight="1">
      <c r="A53" s="30"/>
      <c r="B53" s="18"/>
      <c r="C53" s="72"/>
      <c r="D53" s="47"/>
      <c r="E53" s="323"/>
      <c r="G53" s="12"/>
      <c r="H53" s="51"/>
      <c r="I53" s="40"/>
      <c r="J53" s="51"/>
      <c r="K53" s="40"/>
    </row>
    <row r="54" spans="1:11" ht="13" customHeight="1">
      <c r="A54" s="30"/>
      <c r="B54" s="18"/>
      <c r="C54" s="72"/>
      <c r="D54" s="47"/>
      <c r="E54" s="323"/>
      <c r="G54" s="12"/>
      <c r="H54" s="51"/>
      <c r="I54" s="40"/>
      <c r="J54" s="51"/>
      <c r="K54" s="40"/>
    </row>
    <row r="55" spans="1:11" ht="13" customHeight="1">
      <c r="A55" s="30"/>
      <c r="B55" s="18"/>
      <c r="C55" s="72"/>
      <c r="D55" s="47"/>
      <c r="E55" s="323"/>
      <c r="G55" s="3"/>
      <c r="H55" s="5"/>
      <c r="I55" s="41"/>
      <c r="J55" s="5"/>
      <c r="K55" s="41"/>
    </row>
    <row r="56" spans="1:11" ht="13" customHeight="1">
      <c r="A56" s="30"/>
      <c r="B56" s="18"/>
      <c r="C56" s="334" t="s">
        <v>20</v>
      </c>
      <c r="D56" s="332"/>
      <c r="E56" s="333">
        <f>SUM(E12:E33)</f>
        <v>1712394.18</v>
      </c>
      <c r="G56" s="84"/>
      <c r="I56" s="61"/>
      <c r="J56" s="84"/>
      <c r="K56" s="61"/>
    </row>
    <row r="57" spans="1:11" ht="13" customHeight="1">
      <c r="A57" s="30"/>
      <c r="B57" s="18"/>
      <c r="C57" s="57"/>
      <c r="D57" s="57"/>
      <c r="E57" s="322"/>
      <c r="G57" s="84"/>
      <c r="I57" s="61"/>
      <c r="J57" s="84"/>
      <c r="K57" s="61"/>
    </row>
    <row r="58" spans="1:11" ht="13" customHeight="1">
      <c r="A58" s="310"/>
      <c r="B58" s="77"/>
      <c r="C58" s="311"/>
      <c r="D58" s="311"/>
      <c r="E58" s="321"/>
      <c r="G58" s="84"/>
      <c r="I58" s="61"/>
      <c r="J58" s="84"/>
      <c r="K58" s="61"/>
    </row>
    <row r="59" spans="1:11" ht="13" customHeight="1" thickBot="1">
      <c r="A59" s="312"/>
      <c r="B59" s="25"/>
      <c r="C59" s="313"/>
      <c r="D59" s="313"/>
      <c r="E59" s="326"/>
      <c r="G59" s="4"/>
      <c r="H59" s="52"/>
      <c r="I59" s="42"/>
      <c r="J59" s="4"/>
      <c r="K59" s="42"/>
    </row>
    <row r="60" spans="1:11" ht="13" customHeight="1">
      <c r="A60" s="53"/>
      <c r="B60" s="53"/>
      <c r="C60" s="53"/>
      <c r="D60" s="53"/>
      <c r="E60" s="53"/>
    </row>
    <row r="61" spans="1:11" ht="13" customHeight="1">
      <c r="A61" s="105"/>
      <c r="B61" s="5"/>
      <c r="C61" s="314"/>
      <c r="D61" s="89"/>
      <c r="E61" s="315"/>
    </row>
    <row r="62" spans="1:11" ht="13" customHeight="1">
      <c r="A62" s="6"/>
      <c r="C62" s="316"/>
      <c r="D62" s="317"/>
      <c r="E62" s="318"/>
      <c r="G62" s="13" t="s">
        <v>19</v>
      </c>
      <c r="K62"/>
    </row>
    <row r="63" spans="1:11">
      <c r="E63" s="300"/>
    </row>
    <row r="64" spans="1:11">
      <c r="E64" s="301"/>
    </row>
    <row r="67" spans="6:47" ht="7" customHeight="1"/>
    <row r="69" spans="6:47" s="8" customFormat="1" ht="15" customHeight="1"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</row>
    <row r="70" spans="6:47" s="9" customFormat="1" ht="17.25" customHeight="1"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</row>
    <row r="71" spans="6:47" s="1" customFormat="1" ht="6.75" customHeight="1"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6:47" s="1" customFormat="1" ht="11"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6:47" s="1" customFormat="1" ht="13" customHeight="1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</row>
    <row r="74" spans="6:47" s="1" customFormat="1" ht="13" customHeight="1"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</row>
    <row r="75" spans="6:47" ht="13" customHeight="1"/>
    <row r="76" spans="6:47" ht="13" customHeight="1"/>
    <row r="77" spans="6:47" ht="13" customHeight="1"/>
    <row r="78" spans="6:47" ht="13" customHeight="1"/>
    <row r="79" spans="6:47" ht="13" customHeight="1"/>
    <row r="80" spans="6:47" ht="13" customHeight="1"/>
    <row r="81" spans="6:47" ht="13" customHeight="1"/>
    <row r="82" spans="6:47" ht="13" customHeight="1"/>
    <row r="83" spans="6:47" ht="13" customHeight="1"/>
    <row r="84" spans="6:47" ht="13" customHeight="1"/>
    <row r="85" spans="6:47" s="11" customFormat="1" ht="13" customHeight="1"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  <c r="AU85" s="70"/>
    </row>
    <row r="86" spans="6:47" s="11" customFormat="1" ht="13" customHeight="1"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70"/>
      <c r="AO86" s="70"/>
      <c r="AP86" s="70"/>
      <c r="AQ86" s="70"/>
      <c r="AR86" s="70"/>
      <c r="AS86" s="70"/>
      <c r="AT86" s="70"/>
      <c r="AU86" s="70"/>
    </row>
    <row r="87" spans="6:47" s="11" customFormat="1" ht="13" customHeight="1"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L87" s="70"/>
      <c r="AM87" s="70"/>
      <c r="AN87" s="70"/>
      <c r="AO87" s="70"/>
      <c r="AP87" s="70"/>
      <c r="AQ87" s="70"/>
      <c r="AR87" s="70"/>
      <c r="AS87" s="70"/>
      <c r="AT87" s="70"/>
      <c r="AU87" s="70"/>
    </row>
    <row r="88" spans="6:47" s="11" customFormat="1" ht="13" customHeight="1"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  <c r="AN88" s="70"/>
      <c r="AO88" s="70"/>
      <c r="AP88" s="70"/>
      <c r="AQ88" s="70"/>
      <c r="AR88" s="70"/>
      <c r="AS88" s="70"/>
      <c r="AT88" s="70"/>
      <c r="AU88" s="70"/>
    </row>
    <row r="89" spans="6:47" s="11" customFormat="1" ht="13" customHeight="1"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  <c r="AT89" s="70"/>
      <c r="AU89" s="70"/>
    </row>
    <row r="90" spans="6:47" s="11" customFormat="1" ht="13" customHeight="1"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70"/>
      <c r="AL90" s="70"/>
      <c r="AM90" s="70"/>
      <c r="AN90" s="70"/>
      <c r="AO90" s="70"/>
      <c r="AP90" s="70"/>
      <c r="AQ90" s="70"/>
      <c r="AR90" s="70"/>
      <c r="AS90" s="70"/>
      <c r="AT90" s="70"/>
      <c r="AU90" s="70"/>
    </row>
    <row r="91" spans="6:47" s="11" customFormat="1" ht="13" customHeight="1"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  <c r="AO91" s="70"/>
      <c r="AP91" s="70"/>
      <c r="AQ91" s="70"/>
      <c r="AR91" s="70"/>
      <c r="AS91" s="70"/>
      <c r="AT91" s="70"/>
      <c r="AU91" s="70"/>
    </row>
    <row r="92" spans="6:47" s="11" customFormat="1" ht="13" customHeight="1"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70"/>
      <c r="AO92" s="70"/>
      <c r="AP92" s="70"/>
      <c r="AQ92" s="70"/>
      <c r="AR92" s="70"/>
      <c r="AS92" s="70"/>
      <c r="AT92" s="70"/>
      <c r="AU92" s="70"/>
    </row>
    <row r="93" spans="6:47" s="11" customFormat="1" ht="13" customHeight="1"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0"/>
      <c r="AK93" s="70"/>
      <c r="AL93" s="70"/>
      <c r="AM93" s="70"/>
      <c r="AN93" s="70"/>
      <c r="AO93" s="70"/>
      <c r="AP93" s="70"/>
      <c r="AQ93" s="70"/>
      <c r="AR93" s="70"/>
      <c r="AS93" s="70"/>
      <c r="AT93" s="70"/>
      <c r="AU93" s="70"/>
    </row>
    <row r="94" spans="6:47" s="11" customFormat="1" ht="13" customHeight="1">
      <c r="F94" s="70"/>
      <c r="G94" s="76"/>
      <c r="H94" s="76"/>
      <c r="I94" s="76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  <c r="AN94" s="70"/>
      <c r="AO94" s="70"/>
      <c r="AP94" s="70"/>
      <c r="AQ94" s="70"/>
      <c r="AR94" s="70"/>
      <c r="AS94" s="70"/>
      <c r="AT94" s="70"/>
      <c r="AU94" s="70"/>
    </row>
    <row r="95" spans="6:47" s="11" customFormat="1" ht="25.5" customHeight="1"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70"/>
      <c r="AK95" s="70"/>
      <c r="AL95" s="70"/>
      <c r="AM95" s="70"/>
      <c r="AN95" s="70"/>
      <c r="AO95" s="70"/>
      <c r="AP95" s="70"/>
      <c r="AQ95" s="70"/>
      <c r="AR95" s="70"/>
      <c r="AS95" s="70"/>
      <c r="AT95" s="70"/>
      <c r="AU95" s="70"/>
    </row>
    <row r="96" spans="6:47" s="11" customFormat="1" ht="25.5" customHeight="1">
      <c r="F96" s="70"/>
      <c r="G96" s="71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0"/>
      <c r="AK96" s="70"/>
      <c r="AL96" s="70"/>
      <c r="AM96" s="70"/>
      <c r="AN96" s="70"/>
      <c r="AO96" s="70"/>
      <c r="AP96" s="70"/>
      <c r="AQ96" s="70"/>
      <c r="AR96" s="70"/>
      <c r="AS96" s="70"/>
      <c r="AT96" s="70"/>
      <c r="AU96" s="70"/>
    </row>
    <row r="97" spans="6:47" s="6" customFormat="1">
      <c r="G97" s="67"/>
    </row>
    <row r="98" spans="6:47">
      <c r="G98" s="67"/>
      <c r="H98" s="67"/>
      <c r="I98" s="67"/>
    </row>
    <row r="99" spans="6:47" s="11" customFormat="1" ht="29.25" customHeight="1"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</row>
    <row r="100" spans="6:47">
      <c r="G100" s="67"/>
      <c r="H100" s="67"/>
      <c r="I100" s="67"/>
    </row>
    <row r="103" spans="6:47" ht="18" customHeight="1"/>
    <row r="104" spans="6:47" ht="22.5" customHeight="1"/>
    <row r="107" spans="6:47" ht="6.75" customHeight="1"/>
    <row r="108" spans="6:47" s="13" customFormat="1" ht="18" customHeight="1"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1"/>
      <c r="AU108" s="51"/>
    </row>
    <row r="109" spans="6:47" s="13" customFormat="1" ht="18" customHeight="1"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51"/>
      <c r="AR109" s="51"/>
      <c r="AS109" s="51"/>
      <c r="AT109" s="51"/>
      <c r="AU109" s="51"/>
    </row>
    <row r="110" spans="6:47" s="13" customFormat="1" ht="18" customHeight="1"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51"/>
      <c r="AQ110" s="51"/>
      <c r="AR110" s="51"/>
      <c r="AS110" s="51"/>
      <c r="AT110" s="51"/>
      <c r="AU110" s="51"/>
    </row>
    <row r="111" spans="6:47" s="13" customFormat="1" ht="9" customHeight="1"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  <c r="AR111" s="51"/>
      <c r="AS111" s="51"/>
      <c r="AT111" s="51"/>
      <c r="AU111" s="51"/>
    </row>
    <row r="112" spans="6:47" s="13" customFormat="1" ht="18" customHeight="1"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  <c r="AP112" s="51"/>
      <c r="AQ112" s="51"/>
      <c r="AR112" s="51"/>
      <c r="AS112" s="51"/>
      <c r="AT112" s="51"/>
      <c r="AU112" s="51"/>
    </row>
    <row r="113" spans="6:47" s="13" customFormat="1" ht="18" customHeight="1"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51"/>
      <c r="AQ113" s="51"/>
      <c r="AR113" s="51"/>
      <c r="AS113" s="51"/>
      <c r="AT113" s="51"/>
      <c r="AU113" s="51"/>
    </row>
    <row r="114" spans="6:47" s="13" customFormat="1" ht="18" customHeight="1"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  <c r="AP114" s="51"/>
      <c r="AQ114" s="51"/>
      <c r="AR114" s="51"/>
      <c r="AS114" s="51"/>
      <c r="AT114" s="51"/>
      <c r="AU114" s="51"/>
    </row>
    <row r="115" spans="6:47" s="13" customFormat="1" ht="18" customHeight="1"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1"/>
      <c r="AP115" s="51"/>
      <c r="AQ115" s="51"/>
      <c r="AR115" s="51"/>
      <c r="AS115" s="51"/>
      <c r="AT115" s="51"/>
      <c r="AU115" s="51"/>
    </row>
    <row r="116" spans="6:47" s="13" customFormat="1" ht="18" customHeight="1"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  <c r="AP116" s="51"/>
      <c r="AQ116" s="51"/>
      <c r="AR116" s="51"/>
      <c r="AS116" s="51"/>
      <c r="AT116" s="51"/>
      <c r="AU116" s="51"/>
    </row>
    <row r="117" spans="6:47" s="1" customFormat="1" ht="18" customHeight="1"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</row>
    <row r="119" spans="6:47" ht="18" customHeight="1"/>
    <row r="120" spans="6:47" s="6" customFormat="1"/>
    <row r="121" spans="6:47" s="6" customFormat="1"/>
    <row r="122" spans="6:47" s="6" customFormat="1"/>
    <row r="123" spans="6:47" s="6" customFormat="1"/>
    <row r="124" spans="6:47" s="6" customFormat="1"/>
    <row r="125" spans="6:47" s="6" customFormat="1"/>
    <row r="126" spans="6:47" s="6" customFormat="1"/>
    <row r="127" spans="6:47" s="6" customFormat="1"/>
    <row r="128" spans="6:47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  <row r="145" s="6" customFormat="1"/>
    <row r="146" s="6" customFormat="1"/>
    <row r="147" s="6" customFormat="1"/>
    <row r="148" s="6" customFormat="1"/>
    <row r="149" s="6" customFormat="1"/>
    <row r="150" s="6" customFormat="1"/>
    <row r="151" s="6" customFormat="1"/>
    <row r="152" s="6" customFormat="1"/>
    <row r="153" s="6" customFormat="1"/>
    <row r="154" s="6" customFormat="1"/>
    <row r="155" s="6" customFormat="1"/>
    <row r="156" s="6" customFormat="1"/>
    <row r="157" s="6" customFormat="1"/>
    <row r="158" s="6" customFormat="1"/>
    <row r="159" s="6" customFormat="1"/>
    <row r="160" s="6" customFormat="1"/>
    <row r="161" s="6" customFormat="1"/>
  </sheetData>
  <mergeCells count="17">
    <mergeCell ref="A10:B10"/>
    <mergeCell ref="C14:D14"/>
    <mergeCell ref="I31:J31"/>
    <mergeCell ref="I27:J27"/>
    <mergeCell ref="I28:J28"/>
    <mergeCell ref="I29:J29"/>
    <mergeCell ref="I30:J30"/>
    <mergeCell ref="G42:K42"/>
    <mergeCell ref="C42:D42"/>
    <mergeCell ref="C46:D46"/>
    <mergeCell ref="C11:D11"/>
    <mergeCell ref="C13:D13"/>
    <mergeCell ref="C19:D19"/>
    <mergeCell ref="I17:J17"/>
    <mergeCell ref="I24:J24"/>
    <mergeCell ref="I25:J25"/>
    <mergeCell ref="I26:J26"/>
  </mergeCells>
  <phoneticPr fontId="0" type="noConversion"/>
  <printOptions horizontalCentered="1" verticalCentered="1"/>
  <pageMargins left="0.19685039370078741" right="0.19685039370078741" top="0.19685039370078741" bottom="0.19685039370078741" header="0.51181102362204722" footer="0.5118110236220472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3"/>
  <sheetViews>
    <sheetView workbookViewId="0">
      <selection activeCell="G46" sqref="G46"/>
    </sheetView>
  </sheetViews>
  <sheetFormatPr baseColWidth="10" defaultRowHeight="12" x14ac:dyDescent="0"/>
  <cols>
    <col min="1" max="1" width="33.83203125" style="137" customWidth="1"/>
    <col min="2" max="2" width="5.83203125" style="137" customWidth="1"/>
    <col min="3" max="3" width="10.6640625" style="137" customWidth="1"/>
    <col min="4" max="4" width="10.6640625" style="184" customWidth="1"/>
    <col min="5" max="5" width="8" style="243" customWidth="1"/>
    <col min="6" max="6" width="8.5" style="137" customWidth="1"/>
    <col min="7" max="7" width="17.6640625" style="137" customWidth="1"/>
    <col min="8" max="8" width="10.83203125" style="137"/>
    <col min="9" max="9" width="12.33203125" style="137" bestFit="1" customWidth="1"/>
    <col min="10" max="16384" width="10.83203125" style="137"/>
  </cols>
  <sheetData>
    <row r="1" spans="1:19" ht="8.25" customHeight="1" thickBot="1">
      <c r="D1" s="137"/>
      <c r="E1" s="137"/>
    </row>
    <row r="2" spans="1:19" ht="25" customHeight="1">
      <c r="A2" s="138" t="s">
        <v>33</v>
      </c>
      <c r="B2" s="139"/>
      <c r="C2" s="153"/>
      <c r="D2" s="35" t="s">
        <v>34</v>
      </c>
      <c r="E2" s="10"/>
      <c r="F2" s="10"/>
      <c r="G2" s="10"/>
    </row>
    <row r="3" spans="1:19" ht="21" customHeight="1">
      <c r="A3" s="140"/>
      <c r="B3" s="141"/>
      <c r="C3" s="153"/>
      <c r="D3" s="35" t="s">
        <v>35</v>
      </c>
      <c r="E3" s="10"/>
      <c r="F3" s="10"/>
      <c r="G3" s="10"/>
    </row>
    <row r="4" spans="1:19" ht="5.25" customHeight="1" thickBot="1">
      <c r="A4" s="142"/>
      <c r="B4" s="143"/>
      <c r="C4" s="10"/>
      <c r="D4" s="144"/>
      <c r="E4" s="144"/>
      <c r="F4" s="144"/>
      <c r="G4" s="144"/>
    </row>
    <row r="5" spans="1:19" ht="14.25" customHeight="1">
      <c r="A5" s="417" t="s">
        <v>131</v>
      </c>
      <c r="B5" s="143"/>
      <c r="D5" s="145"/>
      <c r="E5" s="48"/>
      <c r="F5" s="48"/>
      <c r="G5" s="38"/>
    </row>
    <row r="6" spans="1:19" ht="17.25" customHeight="1">
      <c r="A6" s="495" t="s">
        <v>132</v>
      </c>
      <c r="B6" s="496"/>
      <c r="D6" s="146">
        <v>40246.89</v>
      </c>
      <c r="E6" s="147"/>
      <c r="F6" s="147"/>
      <c r="G6" s="148"/>
    </row>
    <row r="7" spans="1:19" ht="14.25" customHeight="1" thickBot="1">
      <c r="A7" s="499"/>
      <c r="B7" s="500"/>
      <c r="D7" s="149" t="s">
        <v>36</v>
      </c>
      <c r="E7" s="150"/>
      <c r="F7" s="150"/>
      <c r="G7" s="151"/>
    </row>
    <row r="8" spans="1:19" ht="3.75" customHeight="1">
      <c r="A8" s="152"/>
      <c r="B8" s="141"/>
      <c r="D8" s="153"/>
      <c r="E8" s="153"/>
      <c r="F8" s="153"/>
      <c r="G8" s="153"/>
    </row>
    <row r="9" spans="1:19" ht="15" customHeight="1">
      <c r="A9" s="154" t="s">
        <v>37</v>
      </c>
      <c r="B9" s="143"/>
      <c r="C9" s="153"/>
      <c r="D9" s="504" t="s">
        <v>134</v>
      </c>
      <c r="E9" s="504"/>
      <c r="F9" s="504"/>
      <c r="G9" s="504"/>
    </row>
    <row r="10" spans="1:19" ht="12" customHeight="1">
      <c r="A10" s="155"/>
      <c r="B10" s="156"/>
      <c r="C10" s="157"/>
      <c r="D10" s="503" t="s">
        <v>135</v>
      </c>
      <c r="E10" s="503"/>
      <c r="F10" s="503"/>
      <c r="G10" s="503"/>
    </row>
    <row r="11" spans="1:19" ht="15">
      <c r="A11" s="158" t="s">
        <v>83</v>
      </c>
      <c r="B11" s="156"/>
      <c r="C11" s="153"/>
      <c r="D11" s="159"/>
      <c r="E11" s="159"/>
      <c r="F11" s="159"/>
      <c r="G11" s="159"/>
      <c r="J11" s="440"/>
    </row>
    <row r="12" spans="1:19" ht="9" customHeight="1">
      <c r="A12" s="152"/>
      <c r="B12" s="141"/>
      <c r="C12" s="153"/>
      <c r="D12" s="160"/>
      <c r="E12" s="160"/>
      <c r="F12" s="160"/>
      <c r="G12" s="161" t="s">
        <v>38</v>
      </c>
      <c r="J12" s="153"/>
    </row>
    <row r="13" spans="1:19" ht="15" customHeight="1">
      <c r="A13" s="155" t="s">
        <v>39</v>
      </c>
      <c r="B13" s="143"/>
      <c r="D13" s="162" t="s">
        <v>40</v>
      </c>
      <c r="E13" s="162"/>
      <c r="F13" s="162"/>
      <c r="G13" s="162"/>
      <c r="I13" s="442"/>
      <c r="J13" s="223"/>
      <c r="K13" s="178"/>
      <c r="L13" s="178"/>
      <c r="M13" s="178"/>
      <c r="N13" s="178"/>
      <c r="O13" s="178"/>
    </row>
    <row r="14" spans="1:19" ht="4.5" customHeight="1">
      <c r="A14" s="155"/>
      <c r="B14" s="143"/>
      <c r="D14" s="163"/>
      <c r="E14" s="162"/>
      <c r="F14" s="162"/>
      <c r="G14" s="162"/>
      <c r="I14" s="442"/>
      <c r="J14" s="223"/>
      <c r="K14" s="178"/>
      <c r="L14" s="178"/>
      <c r="M14" s="178"/>
      <c r="N14" s="178"/>
      <c r="O14" s="178"/>
    </row>
    <row r="15" spans="1:19" ht="14.25" customHeight="1">
      <c r="A15" s="426" t="s">
        <v>104</v>
      </c>
      <c r="B15" s="419"/>
      <c r="C15" s="418"/>
      <c r="D15" s="418"/>
      <c r="E15" s="164"/>
      <c r="F15" s="162"/>
      <c r="G15" s="162"/>
      <c r="I15" s="442"/>
      <c r="J15" s="223"/>
      <c r="K15" s="178"/>
      <c r="L15" s="178"/>
      <c r="M15" s="178"/>
      <c r="N15" s="178"/>
      <c r="O15" s="178"/>
    </row>
    <row r="16" spans="1:19" ht="12.75" customHeight="1" thickBot="1">
      <c r="A16" s="191" t="s">
        <v>143</v>
      </c>
      <c r="B16" s="41"/>
      <c r="C16" s="5"/>
      <c r="D16" s="420"/>
      <c r="E16" s="137"/>
      <c r="I16" s="442"/>
      <c r="J16" s="223"/>
      <c r="K16" s="178"/>
      <c r="L16" s="428"/>
      <c r="M16" s="178"/>
      <c r="N16" s="178"/>
      <c r="O16" s="178"/>
      <c r="P16" s="178"/>
      <c r="Q16" s="178"/>
      <c r="R16" s="178"/>
      <c r="S16" s="178"/>
    </row>
    <row r="17" spans="1:19" ht="12" customHeight="1">
      <c r="A17" s="191" t="s">
        <v>142</v>
      </c>
      <c r="B17" s="156"/>
      <c r="C17" s="165"/>
      <c r="D17" s="165"/>
      <c r="E17" s="166"/>
      <c r="F17" s="165"/>
      <c r="G17" s="167"/>
      <c r="I17" s="442"/>
      <c r="J17" s="223"/>
      <c r="K17" s="178"/>
      <c r="L17" s="178"/>
      <c r="M17" s="178"/>
      <c r="N17" s="178"/>
      <c r="O17" s="178"/>
      <c r="P17" s="178"/>
      <c r="Q17" s="178"/>
      <c r="R17" s="178"/>
      <c r="S17" s="178"/>
    </row>
    <row r="18" spans="1:19" s="172" customFormat="1" ht="12" customHeight="1">
      <c r="A18" s="155"/>
      <c r="B18" s="168"/>
      <c r="C18" s="170" t="s">
        <v>41</v>
      </c>
      <c r="D18" s="169"/>
      <c r="E18" s="170" t="s">
        <v>42</v>
      </c>
      <c r="F18" s="169"/>
      <c r="G18" s="171" t="s">
        <v>43</v>
      </c>
      <c r="I18" s="443"/>
      <c r="J18" s="223"/>
      <c r="K18" s="178"/>
      <c r="L18" s="178"/>
      <c r="M18" s="178"/>
      <c r="N18" s="178"/>
      <c r="O18" s="178"/>
      <c r="P18" s="178"/>
      <c r="Q18" s="178"/>
      <c r="R18" s="178"/>
      <c r="S18" s="178"/>
    </row>
    <row r="19" spans="1:19" ht="9.75" customHeight="1">
      <c r="A19" s="173"/>
      <c r="B19" s="143"/>
      <c r="C19" s="175"/>
      <c r="D19" s="176"/>
      <c r="E19" s="175"/>
      <c r="F19" s="176"/>
      <c r="G19" s="177">
        <v>0.19600000000000001</v>
      </c>
      <c r="I19" s="442"/>
      <c r="J19" s="223"/>
      <c r="K19" s="178"/>
      <c r="L19" s="178"/>
      <c r="M19" s="178"/>
      <c r="N19" s="178"/>
      <c r="O19" s="178"/>
      <c r="P19" s="178"/>
      <c r="Q19" s="178"/>
      <c r="R19" s="178"/>
      <c r="S19" s="178"/>
    </row>
    <row r="20" spans="1:19" ht="15" customHeight="1">
      <c r="A20" s="3" t="s">
        <v>133</v>
      </c>
      <c r="B20" s="143"/>
      <c r="C20" s="153"/>
      <c r="D20" s="174"/>
      <c r="E20" s="153"/>
      <c r="F20" s="174"/>
      <c r="G20" s="143"/>
      <c r="H20" s="184"/>
      <c r="I20" s="444"/>
      <c r="J20" s="440"/>
      <c r="K20" s="178"/>
      <c r="L20" s="178"/>
      <c r="M20" s="178"/>
      <c r="N20" s="178"/>
      <c r="O20" s="178"/>
      <c r="P20" s="178"/>
      <c r="Q20" s="178"/>
      <c r="R20" s="178"/>
      <c r="S20" s="178"/>
    </row>
    <row r="21" spans="1:19" ht="15" customHeight="1">
      <c r="A21" s="446" t="s">
        <v>101</v>
      </c>
      <c r="B21" s="179"/>
      <c r="C21" s="421" t="s">
        <v>44</v>
      </c>
      <c r="D21" s="180"/>
      <c r="E21" s="501">
        <v>1464710.43</v>
      </c>
      <c r="F21" s="502"/>
      <c r="G21" s="449">
        <f>E21*1.196</f>
        <v>1751793.67</v>
      </c>
      <c r="H21" s="184"/>
      <c r="I21" s="442"/>
      <c r="J21" s="223"/>
      <c r="K21" s="178"/>
      <c r="L21" s="178"/>
      <c r="M21" s="178"/>
      <c r="N21" s="178"/>
      <c r="O21" s="178"/>
      <c r="P21" s="178"/>
      <c r="Q21" s="178"/>
      <c r="R21" s="178"/>
      <c r="S21" s="178"/>
    </row>
    <row r="22" spans="1:19" ht="15" customHeight="1">
      <c r="A22" s="446" t="s">
        <v>102</v>
      </c>
      <c r="B22" s="179"/>
      <c r="C22" s="422"/>
      <c r="D22" s="182"/>
      <c r="E22" s="183"/>
      <c r="F22" s="182"/>
      <c r="G22" s="181"/>
      <c r="I22" s="442"/>
      <c r="J22" s="223"/>
      <c r="K22" s="178"/>
      <c r="L22" s="178"/>
      <c r="M22" s="178"/>
      <c r="N22" s="178"/>
      <c r="O22" s="178"/>
      <c r="P22" s="178"/>
      <c r="Q22" s="178"/>
      <c r="R22" s="178"/>
      <c r="S22" s="178"/>
    </row>
    <row r="23" spans="1:19" ht="14.25" customHeight="1">
      <c r="A23" s="173"/>
      <c r="B23" s="179"/>
      <c r="C23" s="240"/>
      <c r="D23" s="185"/>
      <c r="E23" s="497"/>
      <c r="F23" s="498"/>
      <c r="G23" s="186"/>
      <c r="I23" s="442"/>
      <c r="J23" s="223"/>
      <c r="K23" s="178"/>
      <c r="L23" s="428"/>
      <c r="M23" s="178"/>
      <c r="N23" s="178"/>
      <c r="O23" s="178"/>
      <c r="P23" s="178"/>
      <c r="Q23" s="178"/>
      <c r="R23" s="178"/>
      <c r="S23" s="178"/>
    </row>
    <row r="24" spans="1:19" ht="15" customHeight="1">
      <c r="A24" s="173"/>
      <c r="B24" s="179"/>
      <c r="D24" s="180"/>
      <c r="E24" s="187"/>
      <c r="F24" s="174"/>
      <c r="G24" s="188"/>
      <c r="I24" s="442"/>
      <c r="J24" s="223"/>
      <c r="K24" s="178"/>
      <c r="L24" s="178"/>
      <c r="M24" s="178"/>
      <c r="N24" s="178"/>
      <c r="O24" s="178"/>
      <c r="P24" s="178"/>
      <c r="Q24" s="178"/>
      <c r="R24" s="178"/>
      <c r="S24" s="178"/>
    </row>
    <row r="25" spans="1:19" ht="13.5" customHeight="1">
      <c r="A25" s="173"/>
      <c r="B25" s="143"/>
      <c r="C25" s="423"/>
      <c r="D25" s="174"/>
      <c r="E25" s="153"/>
      <c r="F25" s="174"/>
      <c r="G25" s="188"/>
      <c r="I25" s="442"/>
      <c r="J25" s="223"/>
      <c r="K25" s="178"/>
      <c r="L25" s="178"/>
      <c r="M25" s="178"/>
      <c r="N25" s="178"/>
      <c r="O25" s="178"/>
      <c r="P25" s="178"/>
      <c r="Q25" s="178"/>
      <c r="R25" s="178"/>
      <c r="S25" s="178"/>
    </row>
    <row r="26" spans="1:19" ht="5.25" customHeight="1">
      <c r="A26" s="189"/>
      <c r="B26" s="190"/>
      <c r="C26" s="153"/>
      <c r="D26" s="174"/>
      <c r="E26" s="153"/>
      <c r="F26" s="174"/>
      <c r="G26" s="188"/>
      <c r="I26" s="442"/>
      <c r="J26" s="223"/>
      <c r="K26" s="178"/>
      <c r="L26" s="178"/>
      <c r="M26" s="178"/>
      <c r="N26" s="178"/>
      <c r="O26" s="178"/>
      <c r="P26" s="178"/>
      <c r="Q26" s="178"/>
      <c r="R26" s="178"/>
      <c r="S26" s="178"/>
    </row>
    <row r="27" spans="1:19" ht="14.25" customHeight="1">
      <c r="A27" s="191"/>
      <c r="B27" s="143"/>
      <c r="C27" s="153"/>
      <c r="D27" s="174"/>
      <c r="E27" s="153"/>
      <c r="F27" s="174"/>
      <c r="G27" s="188"/>
      <c r="I27" s="442"/>
      <c r="J27" s="223"/>
      <c r="K27" s="178"/>
      <c r="L27" s="178"/>
      <c r="M27" s="178"/>
      <c r="N27" s="178"/>
      <c r="O27" s="178"/>
      <c r="P27" s="178"/>
      <c r="Q27" s="178"/>
      <c r="R27" s="178"/>
      <c r="S27" s="178"/>
    </row>
    <row r="28" spans="1:19" ht="6.75" customHeight="1">
      <c r="A28" s="192"/>
      <c r="B28" s="193"/>
      <c r="C28" s="195"/>
      <c r="D28" s="194"/>
      <c r="E28" s="195"/>
      <c r="F28" s="194"/>
      <c r="G28" s="196"/>
      <c r="I28" s="442"/>
      <c r="J28" s="223"/>
      <c r="K28" s="178"/>
      <c r="L28" s="178"/>
      <c r="M28" s="178"/>
      <c r="N28" s="178"/>
      <c r="O28" s="178"/>
      <c r="P28" s="178"/>
      <c r="Q28" s="178"/>
      <c r="R28" s="178"/>
      <c r="S28" s="178"/>
    </row>
    <row r="29" spans="1:19" ht="12" customHeight="1">
      <c r="A29" s="197"/>
      <c r="B29" s="193"/>
      <c r="C29" s="424" t="s">
        <v>45</v>
      </c>
      <c r="D29" s="169"/>
      <c r="E29" s="198">
        <f>SUM(E21:F28)</f>
        <v>1464710.43</v>
      </c>
      <c r="F29" s="199"/>
      <c r="G29" s="200">
        <f>SUM(G21:G28)</f>
        <v>1751793.67</v>
      </c>
      <c r="I29" s="442"/>
      <c r="J29" s="223"/>
      <c r="K29" s="178"/>
      <c r="L29" s="178"/>
      <c r="M29" s="178"/>
      <c r="N29" s="178"/>
      <c r="O29" s="178"/>
      <c r="P29" s="178"/>
      <c r="Q29" s="178"/>
      <c r="R29" s="178"/>
      <c r="S29" s="178"/>
    </row>
    <row r="30" spans="1:19" ht="4.5" customHeight="1" thickBot="1">
      <c r="A30" s="201"/>
      <c r="B30" s="202"/>
      <c r="C30" s="425"/>
      <c r="D30" s="203"/>
      <c r="E30" s="204"/>
      <c r="F30" s="205"/>
      <c r="G30" s="206"/>
      <c r="I30" s="442"/>
      <c r="J30" s="223"/>
      <c r="K30" s="178"/>
      <c r="L30" s="178"/>
      <c r="M30" s="178"/>
      <c r="N30" s="178"/>
      <c r="O30" s="178"/>
      <c r="P30" s="178"/>
      <c r="Q30" s="178"/>
      <c r="R30" s="178"/>
      <c r="S30" s="178"/>
    </row>
    <row r="31" spans="1:19" s="160" customFormat="1" ht="20.25" customHeight="1">
      <c r="A31" s="207" t="s">
        <v>46</v>
      </c>
      <c r="B31" s="208"/>
      <c r="C31" s="209" t="s">
        <v>47</v>
      </c>
      <c r="D31" s="209"/>
      <c r="E31" s="208"/>
      <c r="F31" s="207" t="s">
        <v>48</v>
      </c>
      <c r="G31" s="208"/>
      <c r="I31" s="445"/>
      <c r="J31" s="223"/>
      <c r="K31" s="178"/>
      <c r="L31" s="178"/>
      <c r="M31" s="178"/>
      <c r="N31" s="178"/>
      <c r="O31" s="178"/>
      <c r="P31" s="178"/>
      <c r="Q31" s="178"/>
      <c r="R31" s="178"/>
      <c r="S31" s="178"/>
    </row>
    <row r="32" spans="1:19" ht="3.75" customHeight="1">
      <c r="A32" s="210"/>
      <c r="B32" s="211"/>
      <c r="C32" s="175"/>
      <c r="D32" s="175"/>
      <c r="E32" s="141"/>
      <c r="F32" s="212"/>
      <c r="G32" s="141"/>
      <c r="I32" s="442"/>
      <c r="J32" s="223"/>
      <c r="K32" s="178"/>
      <c r="L32" s="178"/>
      <c r="M32" s="178"/>
      <c r="N32" s="178"/>
      <c r="O32" s="178"/>
      <c r="P32" s="178"/>
      <c r="Q32" s="178"/>
      <c r="R32" s="178"/>
      <c r="S32" s="178"/>
    </row>
    <row r="33" spans="1:19" ht="13.5" customHeight="1">
      <c r="A33" s="213"/>
      <c r="B33" s="143"/>
      <c r="C33" s="214"/>
      <c r="D33" s="215"/>
      <c r="E33" s="216"/>
      <c r="F33" s="217" t="s">
        <v>49</v>
      </c>
      <c r="G33" s="218" t="s">
        <v>49</v>
      </c>
      <c r="I33" s="442"/>
      <c r="J33" s="440"/>
      <c r="K33" s="178"/>
      <c r="L33" s="178"/>
      <c r="M33" s="178"/>
      <c r="N33" s="178"/>
      <c r="O33" s="178"/>
      <c r="P33" s="178"/>
      <c r="Q33" s="178"/>
      <c r="R33" s="178"/>
      <c r="S33" s="178"/>
    </row>
    <row r="34" spans="1:19" ht="13.5" customHeight="1">
      <c r="A34" s="427" t="s">
        <v>136</v>
      </c>
      <c r="B34" s="143"/>
      <c r="C34" s="486">
        <v>11826.81</v>
      </c>
      <c r="D34" s="487"/>
      <c r="E34" s="488"/>
      <c r="F34" s="219" t="s">
        <v>49</v>
      </c>
      <c r="G34" s="430">
        <v>1938.16</v>
      </c>
      <c r="I34" s="442"/>
      <c r="J34" s="223"/>
      <c r="K34" s="178"/>
      <c r="L34" s="178"/>
      <c r="M34" s="178"/>
      <c r="N34" s="178"/>
      <c r="O34" s="178"/>
      <c r="P34" s="178"/>
      <c r="Q34" s="178"/>
      <c r="R34" s="178"/>
      <c r="S34" s="178"/>
    </row>
    <row r="35" spans="1:19" ht="9.75" customHeight="1">
      <c r="A35" s="427"/>
      <c r="B35" s="220"/>
      <c r="C35" s="432"/>
      <c r="D35" s="433"/>
      <c r="E35" s="434"/>
      <c r="F35" s="221"/>
      <c r="G35" s="218"/>
      <c r="I35" s="442"/>
      <c r="J35" s="223"/>
      <c r="K35" s="178"/>
      <c r="L35" s="178"/>
      <c r="M35" s="178"/>
      <c r="N35" s="178"/>
      <c r="O35" s="178"/>
      <c r="P35" s="178"/>
      <c r="Q35" s="178"/>
      <c r="R35" s="178"/>
      <c r="S35" s="178"/>
    </row>
    <row r="36" spans="1:19" ht="13.5" customHeight="1">
      <c r="A36" s="427" t="s">
        <v>141</v>
      </c>
      <c r="B36" s="220"/>
      <c r="C36" s="486">
        <v>386.64</v>
      </c>
      <c r="D36" s="487"/>
      <c r="E36" s="488"/>
      <c r="F36" s="342"/>
      <c r="G36" s="429">
        <v>63.38</v>
      </c>
      <c r="I36" s="442"/>
      <c r="J36" s="223"/>
      <c r="K36" s="178"/>
      <c r="L36" s="428"/>
      <c r="M36" s="178"/>
      <c r="N36" s="178"/>
      <c r="O36" s="178"/>
      <c r="P36" s="178"/>
      <c r="Q36" s="178"/>
      <c r="R36" s="178"/>
      <c r="S36" s="178"/>
    </row>
    <row r="37" spans="1:19" ht="11.25" customHeight="1">
      <c r="A37" s="427"/>
      <c r="B37" s="220"/>
      <c r="C37" s="432"/>
      <c r="D37" s="433"/>
      <c r="E37" s="434"/>
      <c r="F37" s="222"/>
      <c r="G37" s="62"/>
      <c r="I37" s="442"/>
      <c r="J37" s="223"/>
      <c r="K37" s="178"/>
      <c r="L37" s="178"/>
      <c r="M37" s="178"/>
      <c r="N37" s="178"/>
      <c r="O37" s="178"/>
      <c r="P37" s="178"/>
      <c r="Q37" s="178"/>
      <c r="R37" s="178"/>
      <c r="S37" s="178"/>
    </row>
    <row r="38" spans="1:19" ht="13.5" customHeight="1">
      <c r="A38" s="427" t="s">
        <v>137</v>
      </c>
      <c r="B38" s="220"/>
      <c r="C38" s="486">
        <v>26210.65</v>
      </c>
      <c r="D38" s="487"/>
      <c r="E38" s="488"/>
      <c r="F38" s="217" t="s">
        <v>49</v>
      </c>
      <c r="G38" s="431">
        <v>4295.38</v>
      </c>
      <c r="I38" s="442"/>
      <c r="J38" s="440"/>
      <c r="K38" s="178"/>
      <c r="L38" s="178"/>
      <c r="M38" s="178"/>
      <c r="N38" s="178"/>
      <c r="O38" s="178"/>
      <c r="P38" s="178"/>
      <c r="Q38" s="178"/>
      <c r="R38" s="178"/>
      <c r="S38" s="178"/>
    </row>
    <row r="39" spans="1:19" ht="13.5" customHeight="1">
      <c r="A39" s="427"/>
      <c r="B39" s="220"/>
      <c r="C39" s="435"/>
      <c r="D39" s="436"/>
      <c r="E39" s="437"/>
      <c r="F39" s="217"/>
      <c r="G39" s="218"/>
      <c r="I39" s="442"/>
      <c r="J39" s="223"/>
      <c r="K39" s="178"/>
      <c r="L39" s="178"/>
      <c r="M39" s="178"/>
      <c r="N39" s="178"/>
      <c r="O39" s="178"/>
      <c r="P39" s="178"/>
      <c r="Q39" s="178"/>
      <c r="R39" s="178"/>
      <c r="S39" s="178"/>
    </row>
    <row r="40" spans="1:19" ht="13.5" customHeight="1">
      <c r="A40" s="427" t="s">
        <v>138</v>
      </c>
      <c r="B40" s="220"/>
      <c r="C40" s="486">
        <v>1716.98</v>
      </c>
      <c r="D40" s="487"/>
      <c r="E40" s="488"/>
      <c r="F40" s="217"/>
      <c r="G40" s="441">
        <v>281.38</v>
      </c>
      <c r="I40" s="442"/>
      <c r="J40" s="223"/>
      <c r="K40" s="178"/>
      <c r="L40" s="178"/>
      <c r="M40" s="178"/>
      <c r="N40" s="178"/>
      <c r="O40" s="178"/>
      <c r="P40" s="178"/>
      <c r="Q40" s="178"/>
      <c r="R40" s="178"/>
      <c r="S40" s="178"/>
    </row>
    <row r="41" spans="1:19" ht="13.5" customHeight="1">
      <c r="A41" s="427"/>
      <c r="B41" s="220"/>
      <c r="C41" s="435" t="s">
        <v>49</v>
      </c>
      <c r="D41" s="438"/>
      <c r="E41" s="437"/>
      <c r="F41" s="217" t="s">
        <v>49</v>
      </c>
      <c r="G41" s="218" t="s">
        <v>49</v>
      </c>
      <c r="I41" s="442"/>
      <c r="J41" s="223"/>
      <c r="K41" s="178"/>
      <c r="L41" s="428"/>
      <c r="M41" s="178"/>
      <c r="N41" s="178"/>
      <c r="O41" s="178"/>
      <c r="P41" s="178"/>
      <c r="Q41" s="178"/>
      <c r="R41" s="178"/>
      <c r="S41" s="178"/>
    </row>
    <row r="42" spans="1:19" ht="13.5" customHeight="1">
      <c r="A42" s="427" t="s">
        <v>139</v>
      </c>
      <c r="B42" s="143"/>
      <c r="C42" s="489">
        <v>70.87</v>
      </c>
      <c r="D42" s="490"/>
      <c r="E42" s="491"/>
      <c r="F42" s="217" t="s">
        <v>49</v>
      </c>
      <c r="G42" s="441">
        <v>11.62</v>
      </c>
      <c r="I42" s="442"/>
      <c r="J42" s="223"/>
      <c r="K42" s="178"/>
      <c r="L42" s="178"/>
      <c r="M42" s="178"/>
      <c r="N42" s="178"/>
      <c r="O42" s="178"/>
      <c r="P42" s="178"/>
      <c r="Q42" s="178"/>
      <c r="R42" s="178"/>
      <c r="S42" s="178"/>
    </row>
    <row r="43" spans="1:19" ht="13.5" customHeight="1">
      <c r="A43" s="427"/>
      <c r="B43" s="143"/>
      <c r="C43" s="439"/>
      <c r="D43" s="440"/>
      <c r="E43" s="437"/>
      <c r="F43" s="217" t="s">
        <v>49</v>
      </c>
      <c r="G43" s="218" t="s">
        <v>49</v>
      </c>
      <c r="I43" s="442"/>
      <c r="J43" s="440"/>
      <c r="K43" s="178"/>
      <c r="L43" s="178"/>
      <c r="M43" s="178"/>
      <c r="N43" s="178"/>
      <c r="O43" s="178"/>
      <c r="P43" s="178"/>
      <c r="Q43" s="178"/>
      <c r="R43" s="178"/>
      <c r="S43" s="178"/>
    </row>
    <row r="44" spans="1:19" ht="13.5" customHeight="1">
      <c r="A44" s="427" t="s">
        <v>140</v>
      </c>
      <c r="B44" s="143"/>
      <c r="C44" s="489">
        <v>34.94</v>
      </c>
      <c r="D44" s="490"/>
      <c r="E44" s="491"/>
      <c r="F44" s="217"/>
      <c r="G44" s="441">
        <v>5.73</v>
      </c>
      <c r="I44" s="442"/>
      <c r="J44" s="223"/>
      <c r="K44" s="178"/>
      <c r="L44" s="178"/>
      <c r="M44" s="178"/>
      <c r="N44" s="178"/>
      <c r="O44" s="178"/>
      <c r="P44" s="178"/>
      <c r="Q44" s="178"/>
      <c r="R44" s="178"/>
      <c r="S44" s="178"/>
    </row>
    <row r="45" spans="1:19" ht="13.5" customHeight="1">
      <c r="A45" s="427"/>
      <c r="B45" s="143"/>
      <c r="C45" s="447"/>
      <c r="D45" s="447"/>
      <c r="E45" s="448"/>
      <c r="F45" s="217"/>
      <c r="G45" s="441"/>
      <c r="I45" s="442"/>
      <c r="J45" s="223"/>
      <c r="K45" s="178"/>
      <c r="L45" s="178"/>
      <c r="M45" s="178"/>
      <c r="N45" s="178"/>
      <c r="O45" s="178"/>
      <c r="P45" s="178"/>
      <c r="Q45" s="178"/>
      <c r="R45" s="178"/>
      <c r="S45" s="178"/>
    </row>
    <row r="46" spans="1:19" ht="13.5" customHeight="1">
      <c r="A46" s="450" t="s">
        <v>45</v>
      </c>
      <c r="B46" s="451"/>
      <c r="C46" s="492">
        <f>SUM(C34:E44)</f>
        <v>40246.89</v>
      </c>
      <c r="D46" s="493"/>
      <c r="E46" s="494"/>
      <c r="F46" s="452"/>
      <c r="G46" s="453">
        <f>SUM(G34:G45)</f>
        <v>6595.65</v>
      </c>
      <c r="I46" s="442"/>
      <c r="J46" s="223"/>
      <c r="K46" s="178"/>
      <c r="L46" s="178"/>
      <c r="M46" s="178"/>
      <c r="N46" s="178"/>
      <c r="O46" s="178"/>
      <c r="P46" s="178"/>
      <c r="Q46" s="178"/>
      <c r="R46" s="178"/>
      <c r="S46" s="178"/>
    </row>
    <row r="47" spans="1:19" ht="13.5" customHeight="1" thickBot="1">
      <c r="A47" s="224"/>
      <c r="B47" s="225"/>
      <c r="C47" s="226"/>
      <c r="D47" s="227"/>
      <c r="E47" s="225"/>
      <c r="F47" s="224"/>
      <c r="G47" s="225"/>
      <c r="I47" s="442"/>
      <c r="J47" s="223"/>
      <c r="K47" s="178"/>
      <c r="L47" s="178"/>
      <c r="M47" s="178"/>
      <c r="N47" s="178"/>
      <c r="O47" s="178"/>
      <c r="P47" s="178"/>
      <c r="Q47" s="178"/>
      <c r="R47" s="178"/>
      <c r="S47" s="178"/>
    </row>
    <row r="48" spans="1:19" ht="15" customHeight="1">
      <c r="A48" s="153"/>
      <c r="B48" s="153"/>
      <c r="C48" s="223"/>
      <c r="D48" s="153"/>
      <c r="E48" s="153"/>
      <c r="F48" s="153"/>
      <c r="G48" s="153"/>
      <c r="I48" s="442"/>
      <c r="J48" s="223"/>
      <c r="K48" s="178"/>
      <c r="L48" s="428"/>
      <c r="M48" s="178"/>
      <c r="N48" s="178"/>
      <c r="O48" s="178"/>
      <c r="P48" s="178"/>
      <c r="Q48" s="178"/>
      <c r="R48" s="178"/>
      <c r="S48" s="178"/>
    </row>
    <row r="49" spans="1:19" ht="15" customHeight="1">
      <c r="A49" s="228" t="s">
        <v>50</v>
      </c>
      <c r="B49" s="229"/>
      <c r="C49" s="228" t="s">
        <v>51</v>
      </c>
      <c r="D49" s="228"/>
      <c r="E49" s="21"/>
      <c r="F49" s="230" t="s">
        <v>52</v>
      </c>
      <c r="G49" s="21"/>
      <c r="I49" s="442"/>
      <c r="J49" s="223"/>
      <c r="K49" s="178"/>
      <c r="L49" s="178"/>
      <c r="M49" s="178"/>
      <c r="N49" s="178"/>
      <c r="O49" s="178"/>
      <c r="P49" s="178"/>
      <c r="Q49" s="178"/>
      <c r="R49" s="178"/>
      <c r="S49" s="178"/>
    </row>
    <row r="50" spans="1:19" ht="15" customHeight="1">
      <c r="A50" s="7"/>
      <c r="B50" s="17"/>
      <c r="C50" s="7" t="s">
        <v>53</v>
      </c>
      <c r="D50" s="7"/>
      <c r="E50" s="231"/>
      <c r="F50" s="5" t="s">
        <v>54</v>
      </c>
      <c r="G50" s="231"/>
      <c r="I50" s="442"/>
      <c r="J50" s="440"/>
      <c r="K50" s="178"/>
      <c r="L50" s="178"/>
      <c r="M50" s="178"/>
      <c r="N50" s="178"/>
      <c r="O50" s="178"/>
      <c r="P50" s="178"/>
      <c r="Q50" s="178"/>
      <c r="R50" s="178"/>
      <c r="S50" s="178"/>
    </row>
    <row r="51" spans="1:19" ht="15" customHeight="1">
      <c r="A51" s="34" t="s">
        <v>55</v>
      </c>
      <c r="B51" s="25"/>
      <c r="C51" s="34" t="s">
        <v>55</v>
      </c>
      <c r="D51" s="55"/>
      <c r="E51" s="19"/>
      <c r="F51" s="55" t="s">
        <v>55</v>
      </c>
      <c r="G51" s="19"/>
      <c r="I51" s="442"/>
      <c r="J51" s="178"/>
      <c r="K51" s="178"/>
      <c r="L51" s="178"/>
      <c r="M51" s="178"/>
      <c r="N51" s="178"/>
      <c r="O51" s="178"/>
      <c r="P51" s="178"/>
      <c r="Q51" s="178"/>
      <c r="R51" s="178"/>
      <c r="S51" s="178"/>
    </row>
    <row r="52" spans="1:19" ht="15" customHeight="1">
      <c r="A52" s="232" t="s">
        <v>84</v>
      </c>
      <c r="B52" s="233"/>
      <c r="C52" s="232" t="s">
        <v>56</v>
      </c>
      <c r="D52" s="6"/>
      <c r="E52" s="174"/>
      <c r="F52" s="234"/>
      <c r="G52" s="194"/>
      <c r="I52" s="442"/>
      <c r="J52" s="178"/>
      <c r="K52" s="178"/>
      <c r="L52" s="178"/>
      <c r="M52" s="178"/>
      <c r="N52" s="178"/>
      <c r="O52" s="178"/>
      <c r="P52" s="178"/>
      <c r="Q52" s="178"/>
      <c r="R52" s="178"/>
      <c r="S52" s="178"/>
    </row>
    <row r="53" spans="1:19" ht="15" customHeight="1">
      <c r="A53" s="235" t="s">
        <v>57</v>
      </c>
      <c r="B53" s="233"/>
      <c r="C53" s="32"/>
      <c r="D53" s="6"/>
      <c r="E53" s="174"/>
      <c r="F53" s="187"/>
      <c r="G53" s="174"/>
      <c r="J53" s="178"/>
      <c r="K53" s="178"/>
      <c r="L53" s="428"/>
      <c r="M53" s="178"/>
      <c r="N53" s="178"/>
      <c r="O53" s="178"/>
      <c r="P53" s="178"/>
      <c r="Q53" s="178"/>
      <c r="R53" s="178"/>
      <c r="S53" s="178"/>
    </row>
    <row r="54" spans="1:19" ht="15" customHeight="1">
      <c r="A54" s="32"/>
      <c r="B54" s="231"/>
      <c r="C54" s="32"/>
      <c r="D54" s="6"/>
      <c r="E54" s="174"/>
      <c r="F54" s="187"/>
      <c r="G54" s="174"/>
      <c r="J54" s="178"/>
      <c r="K54" s="178"/>
      <c r="L54" s="178"/>
      <c r="M54" s="178"/>
      <c r="N54" s="178"/>
      <c r="O54" s="178"/>
      <c r="P54" s="178"/>
      <c r="Q54" s="178"/>
      <c r="R54" s="178"/>
      <c r="S54" s="178"/>
    </row>
    <row r="55" spans="1:19" ht="15" customHeight="1">
      <c r="A55" s="32"/>
      <c r="B55" s="231"/>
      <c r="C55" s="32"/>
      <c r="D55" s="6"/>
      <c r="E55" s="174"/>
      <c r="F55" s="187"/>
      <c r="G55" s="174"/>
      <c r="J55" s="178"/>
      <c r="K55" s="178"/>
      <c r="L55" s="178"/>
      <c r="M55" s="178"/>
      <c r="N55" s="178"/>
      <c r="O55" s="178"/>
      <c r="P55" s="178"/>
      <c r="Q55" s="178"/>
      <c r="R55" s="178"/>
      <c r="S55" s="178"/>
    </row>
    <row r="56" spans="1:19" ht="15" customHeight="1">
      <c r="A56" s="32"/>
      <c r="B56" s="231"/>
      <c r="C56" s="32"/>
      <c r="D56" s="6"/>
      <c r="E56" s="174"/>
      <c r="F56" s="187"/>
      <c r="G56" s="174"/>
      <c r="J56" s="178"/>
      <c r="K56" s="178"/>
      <c r="L56" s="178"/>
      <c r="M56" s="178"/>
      <c r="N56" s="178"/>
      <c r="O56" s="178"/>
      <c r="P56" s="178"/>
      <c r="Q56" s="178"/>
      <c r="R56" s="178"/>
      <c r="S56" s="178"/>
    </row>
    <row r="57" spans="1:19" ht="15" customHeight="1">
      <c r="A57" s="32"/>
      <c r="B57" s="231"/>
      <c r="C57" s="32"/>
      <c r="D57" s="6"/>
      <c r="E57" s="174"/>
      <c r="F57" s="187"/>
      <c r="G57" s="174"/>
      <c r="J57" s="178"/>
      <c r="K57" s="178"/>
      <c r="L57" s="178"/>
      <c r="M57" s="178"/>
      <c r="N57" s="178"/>
      <c r="O57" s="178"/>
      <c r="P57" s="178"/>
      <c r="Q57" s="178"/>
      <c r="R57" s="178"/>
      <c r="S57" s="178"/>
    </row>
    <row r="58" spans="1:19" ht="15" customHeight="1">
      <c r="A58" s="32"/>
      <c r="B58" s="231"/>
      <c r="C58" s="32"/>
      <c r="D58" s="6"/>
      <c r="E58" s="174"/>
      <c r="F58" s="187"/>
      <c r="G58" s="174"/>
      <c r="J58" s="178"/>
      <c r="K58" s="178"/>
      <c r="L58" s="178"/>
      <c r="M58" s="178"/>
      <c r="N58" s="178"/>
      <c r="O58" s="178"/>
      <c r="P58" s="178"/>
      <c r="Q58" s="178"/>
      <c r="R58" s="178"/>
      <c r="S58" s="178"/>
    </row>
    <row r="59" spans="1:19" ht="15" customHeight="1">
      <c r="A59" s="32"/>
      <c r="B59" s="231"/>
      <c r="C59" s="32"/>
      <c r="D59" s="6"/>
      <c r="E59" s="174"/>
      <c r="F59" s="187"/>
      <c r="G59" s="174"/>
      <c r="J59" s="178"/>
      <c r="K59" s="178"/>
      <c r="L59" s="178"/>
      <c r="M59" s="178"/>
      <c r="N59" s="178"/>
      <c r="O59" s="178"/>
      <c r="P59" s="178"/>
      <c r="Q59" s="178"/>
      <c r="R59" s="178"/>
      <c r="S59" s="178"/>
    </row>
    <row r="60" spans="1:19" ht="15" customHeight="1">
      <c r="A60" s="33"/>
      <c r="B60" s="19"/>
      <c r="C60" s="33"/>
      <c r="D60" s="236"/>
      <c r="E60" s="176"/>
      <c r="F60" s="237"/>
      <c r="G60" s="176"/>
      <c r="J60" s="178"/>
      <c r="K60" s="178"/>
      <c r="L60" s="178"/>
      <c r="M60" s="178"/>
      <c r="N60" s="178"/>
      <c r="O60" s="178"/>
      <c r="P60" s="178"/>
      <c r="Q60" s="178"/>
      <c r="R60" s="178"/>
      <c r="S60" s="178"/>
    </row>
    <row r="61" spans="1:19" ht="15" customHeight="1">
      <c r="A61" s="6"/>
      <c r="B61" s="6"/>
      <c r="C61" s="6"/>
      <c r="D61" s="6"/>
      <c r="E61" s="153"/>
      <c r="F61" s="153"/>
      <c r="G61" s="153"/>
      <c r="J61" s="178"/>
      <c r="K61" s="178"/>
      <c r="L61" s="178"/>
      <c r="M61" s="178"/>
      <c r="N61" s="178"/>
      <c r="O61" s="178"/>
      <c r="P61" s="178"/>
      <c r="Q61" s="178"/>
      <c r="R61" s="178"/>
      <c r="S61" s="178"/>
    </row>
    <row r="62" spans="1:19" ht="15" customHeight="1">
      <c r="A62" s="6"/>
      <c r="B62" s="6"/>
      <c r="C62" s="6"/>
      <c r="D62" s="6"/>
      <c r="E62" s="153"/>
      <c r="F62" s="153"/>
      <c r="G62" s="153"/>
      <c r="J62" s="178"/>
      <c r="K62" s="178"/>
      <c r="L62" s="178"/>
      <c r="M62" s="178"/>
      <c r="N62" s="178"/>
      <c r="O62" s="178"/>
      <c r="P62" s="178"/>
      <c r="Q62" s="178"/>
      <c r="R62" s="178"/>
      <c r="S62" s="178"/>
    </row>
    <row r="63" spans="1:19" ht="15" customHeight="1">
      <c r="A63" s="153"/>
      <c r="B63" s="153"/>
      <c r="C63" s="223"/>
      <c r="D63" s="153"/>
      <c r="E63" s="153"/>
      <c r="F63" s="153"/>
      <c r="G63" s="153"/>
      <c r="J63" s="178"/>
      <c r="K63" s="178"/>
      <c r="L63" s="178"/>
      <c r="M63" s="178"/>
      <c r="N63" s="178"/>
      <c r="O63" s="178"/>
      <c r="P63" s="178"/>
      <c r="Q63" s="178"/>
      <c r="R63" s="178"/>
      <c r="S63" s="178"/>
    </row>
    <row r="64" spans="1:19" ht="15" customHeight="1">
      <c r="A64" s="153"/>
      <c r="B64" s="153"/>
      <c r="C64" s="223"/>
      <c r="D64" s="153"/>
      <c r="E64" s="153"/>
      <c r="F64" s="153"/>
      <c r="G64" s="153"/>
      <c r="J64" s="178"/>
      <c r="K64" s="178"/>
      <c r="L64" s="178"/>
      <c r="M64" s="178"/>
      <c r="N64" s="178"/>
      <c r="O64" s="178"/>
      <c r="P64" s="178"/>
      <c r="Q64" s="178"/>
      <c r="R64" s="178"/>
      <c r="S64" s="178"/>
    </row>
    <row r="65" spans="1:19" ht="6.75" customHeight="1">
      <c r="D65" s="137"/>
      <c r="E65" s="137"/>
      <c r="F65" s="153"/>
      <c r="G65" s="153"/>
      <c r="J65" s="178"/>
      <c r="K65" s="178"/>
      <c r="L65" s="178"/>
      <c r="M65" s="178"/>
      <c r="N65" s="178"/>
      <c r="O65" s="178"/>
      <c r="P65" s="178"/>
      <c r="Q65" s="178"/>
      <c r="R65" s="178"/>
      <c r="S65" s="178"/>
    </row>
    <row r="66" spans="1:19" s="160" customFormat="1" ht="12" customHeight="1">
      <c r="A66" s="161"/>
      <c r="B66" s="238"/>
      <c r="C66" s="238"/>
      <c r="D66" s="238"/>
      <c r="E66" s="239"/>
      <c r="F66" s="239"/>
      <c r="G66" s="161"/>
      <c r="J66" s="178"/>
      <c r="K66" s="178"/>
      <c r="L66" s="178"/>
      <c r="M66" s="178"/>
      <c r="N66" s="178"/>
      <c r="O66" s="178"/>
      <c r="P66" s="178"/>
      <c r="Q66" s="178"/>
      <c r="R66" s="178"/>
      <c r="S66" s="178"/>
    </row>
    <row r="67" spans="1:19" s="160" customFormat="1" ht="12" customHeight="1">
      <c r="A67" s="161"/>
      <c r="B67" s="238"/>
      <c r="C67" s="238"/>
      <c r="D67" s="238"/>
      <c r="E67" s="239"/>
      <c r="F67" s="239"/>
      <c r="G67" s="161"/>
    </row>
    <row r="68" spans="1:19" s="160" customFormat="1" ht="12" customHeight="1">
      <c r="A68" s="161"/>
      <c r="B68" s="238"/>
      <c r="C68" s="238"/>
      <c r="D68" s="238"/>
      <c r="E68" s="239"/>
      <c r="F68" s="239"/>
      <c r="G68" s="161"/>
    </row>
    <row r="69" spans="1:19" ht="7.5" customHeight="1">
      <c r="A69" s="153"/>
      <c r="B69" s="153"/>
      <c r="C69" s="153"/>
      <c r="D69" s="153"/>
      <c r="E69" s="153"/>
      <c r="F69" s="153"/>
      <c r="G69" s="153"/>
    </row>
    <row r="70" spans="1:19" s="172" customFormat="1" ht="11">
      <c r="A70" s="240"/>
      <c r="B70" s="170"/>
      <c r="C70" s="170"/>
      <c r="D70" s="170"/>
      <c r="E70" s="241"/>
      <c r="F70" s="241"/>
      <c r="G70" s="241"/>
    </row>
    <row r="71" spans="1:19" ht="9" customHeight="1">
      <c r="A71" s="242"/>
      <c r="B71" s="153"/>
      <c r="C71" s="153"/>
      <c r="D71" s="153"/>
      <c r="E71" s="153"/>
      <c r="F71" s="153"/>
      <c r="G71" s="153"/>
    </row>
    <row r="72" spans="1:19" ht="15" customHeight="1">
      <c r="A72" s="153"/>
      <c r="B72" s="153"/>
      <c r="C72" s="153"/>
      <c r="D72" s="153"/>
      <c r="E72" s="153"/>
      <c r="F72" s="153"/>
      <c r="G72" s="153"/>
    </row>
    <row r="73" spans="1:19" ht="15" customHeight="1">
      <c r="A73" s="153"/>
      <c r="B73" s="153"/>
      <c r="C73" s="153"/>
      <c r="D73" s="153"/>
      <c r="E73" s="153"/>
      <c r="F73" s="153"/>
      <c r="G73" s="153"/>
    </row>
    <row r="74" spans="1:19" ht="15" customHeight="1">
      <c r="A74" s="153"/>
      <c r="B74" s="153"/>
      <c r="C74" s="153"/>
      <c r="D74" s="153"/>
      <c r="E74" s="153"/>
      <c r="F74" s="153"/>
      <c r="G74" s="153"/>
    </row>
    <row r="75" spans="1:19" ht="15" customHeight="1">
      <c r="A75" s="153"/>
      <c r="B75" s="153"/>
      <c r="C75" s="153"/>
      <c r="D75" s="153"/>
      <c r="E75" s="153"/>
      <c r="F75" s="153"/>
      <c r="G75" s="153"/>
    </row>
    <row r="76" spans="1:19" ht="15" customHeight="1">
      <c r="A76" s="153"/>
      <c r="B76" s="153"/>
      <c r="C76" s="153"/>
      <c r="D76" s="153"/>
      <c r="E76" s="153"/>
      <c r="F76" s="153"/>
      <c r="G76" s="153"/>
    </row>
    <row r="77" spans="1:19" ht="15" customHeight="1">
      <c r="A77" s="153"/>
      <c r="B77" s="153"/>
      <c r="C77" s="153"/>
      <c r="D77" s="153"/>
      <c r="E77" s="153"/>
      <c r="F77" s="153"/>
      <c r="G77" s="153"/>
    </row>
    <row r="78" spans="1:19" ht="19.5" customHeight="1">
      <c r="A78" s="153"/>
      <c r="B78" s="153"/>
      <c r="C78" s="153"/>
      <c r="D78" s="153"/>
      <c r="E78" s="153"/>
      <c r="F78" s="153"/>
      <c r="G78" s="153"/>
    </row>
    <row r="79" spans="1:19" ht="15" customHeight="1"/>
    <row r="80" spans="1:19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</sheetData>
  <mergeCells count="13">
    <mergeCell ref="A6:B6"/>
    <mergeCell ref="C36:E36"/>
    <mergeCell ref="E23:F23"/>
    <mergeCell ref="A7:B7"/>
    <mergeCell ref="E21:F21"/>
    <mergeCell ref="D10:G10"/>
    <mergeCell ref="D9:G9"/>
    <mergeCell ref="C34:E34"/>
    <mergeCell ref="C38:E38"/>
    <mergeCell ref="C40:E40"/>
    <mergeCell ref="C42:E42"/>
    <mergeCell ref="C44:E44"/>
    <mergeCell ref="C46:E46"/>
  </mergeCells>
  <phoneticPr fontId="24" type="noConversion"/>
  <printOptions horizontalCentered="1" verticalCentered="1"/>
  <pageMargins left="0" right="0" top="0" bottom="0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O64"/>
  <sheetViews>
    <sheetView topLeftCell="A7" workbookViewId="0">
      <selection activeCell="C24" sqref="C24"/>
    </sheetView>
  </sheetViews>
  <sheetFormatPr baseColWidth="10" defaultRowHeight="12" x14ac:dyDescent="0"/>
  <cols>
    <col min="1" max="1" width="13.5" customWidth="1"/>
    <col min="2" max="2" width="22.6640625" customWidth="1"/>
    <col min="3" max="4" width="14.6640625" customWidth="1"/>
    <col min="5" max="6" width="15.6640625" customWidth="1"/>
    <col min="7" max="7" width="11.6640625" bestFit="1" customWidth="1"/>
    <col min="8" max="8" width="10.1640625" bestFit="1" customWidth="1"/>
    <col min="9" max="9" width="9.1640625" bestFit="1" customWidth="1"/>
    <col min="10" max="10" width="10.1640625" bestFit="1" customWidth="1"/>
    <col min="11" max="13" width="20.6640625" customWidth="1"/>
  </cols>
  <sheetData>
    <row r="2" spans="1:15" ht="16">
      <c r="A2" s="244" t="s">
        <v>58</v>
      </c>
      <c r="B2" s="244"/>
      <c r="C2" s="164"/>
      <c r="D2" s="164"/>
      <c r="E2" s="164"/>
      <c r="F2" s="164"/>
    </row>
    <row r="3" spans="1:15" ht="16">
      <c r="A3" s="244" t="s">
        <v>59</v>
      </c>
      <c r="B3" s="244"/>
      <c r="C3" s="164"/>
      <c r="D3" s="164"/>
      <c r="E3" s="164"/>
      <c r="F3" s="164"/>
    </row>
    <row r="4" spans="1:15" ht="13" thickBot="1">
      <c r="A4" s="52"/>
      <c r="B4" s="52"/>
      <c r="C4" s="52"/>
      <c r="D4" s="52"/>
      <c r="E4" s="52"/>
      <c r="F4" s="52"/>
    </row>
    <row r="5" spans="1:15">
      <c r="A5" s="6"/>
      <c r="B5" s="245"/>
      <c r="C5" s="231"/>
      <c r="D5" s="231"/>
    </row>
    <row r="6" spans="1:15">
      <c r="A6" s="246" t="s">
        <v>60</v>
      </c>
      <c r="B6" s="247"/>
      <c r="C6" s="248"/>
      <c r="D6" s="248"/>
      <c r="E6" s="164" t="s">
        <v>61</v>
      </c>
      <c r="F6" s="164"/>
    </row>
    <row r="7" spans="1:15">
      <c r="A7" s="6"/>
      <c r="B7" s="231"/>
      <c r="C7" s="248"/>
      <c r="D7" s="248"/>
      <c r="E7" s="236"/>
      <c r="F7" s="236"/>
    </row>
    <row r="8" spans="1:15">
      <c r="A8" s="249" t="s">
        <v>62</v>
      </c>
      <c r="B8" s="250"/>
      <c r="C8" s="248"/>
      <c r="D8" s="248"/>
      <c r="E8" s="231"/>
      <c r="G8" s="251"/>
      <c r="H8" s="251"/>
      <c r="I8" s="251"/>
      <c r="J8" s="251"/>
      <c r="K8" s="251"/>
      <c r="L8" s="251"/>
      <c r="M8" s="251"/>
      <c r="N8" s="251"/>
      <c r="O8" s="251"/>
    </row>
    <row r="9" spans="1:15">
      <c r="A9" s="241" t="s">
        <v>63</v>
      </c>
      <c r="B9" s="252"/>
      <c r="C9" s="253">
        <v>1464710.43</v>
      </c>
      <c r="D9" s="248"/>
      <c r="E9" s="19"/>
      <c r="F9" s="236"/>
      <c r="G9" s="251"/>
      <c r="H9" s="251"/>
      <c r="I9" s="251"/>
      <c r="J9" s="251"/>
      <c r="K9" s="251"/>
      <c r="L9" s="251"/>
      <c r="M9" s="251"/>
      <c r="N9" s="251"/>
      <c r="O9" s="251"/>
    </row>
    <row r="10" spans="1:15" ht="23" customHeight="1">
      <c r="A10" s="241" t="s">
        <v>64</v>
      </c>
      <c r="B10" s="252"/>
      <c r="C10" s="253">
        <v>708.52</v>
      </c>
      <c r="D10" s="248"/>
      <c r="E10" s="231"/>
      <c r="G10" s="251"/>
      <c r="H10" s="251"/>
      <c r="I10" s="251"/>
      <c r="J10" s="251"/>
      <c r="K10" s="251"/>
      <c r="L10" s="251"/>
      <c r="M10" s="251"/>
      <c r="N10" s="251"/>
      <c r="O10" s="251"/>
    </row>
    <row r="11" spans="1:15" ht="23" customHeight="1">
      <c r="A11" s="241" t="s">
        <v>65</v>
      </c>
      <c r="B11" s="252"/>
      <c r="C11" s="253"/>
      <c r="D11" s="248"/>
      <c r="E11" s="231"/>
      <c r="G11" s="251"/>
      <c r="H11" s="251"/>
      <c r="I11" s="251"/>
      <c r="J11" s="251"/>
      <c r="K11" s="251"/>
      <c r="L11" s="251"/>
      <c r="M11" s="251"/>
      <c r="N11" s="251"/>
      <c r="O11" s="251"/>
    </row>
    <row r="12" spans="1:15" ht="23" customHeight="1">
      <c r="A12" s="241" t="s">
        <v>66</v>
      </c>
      <c r="B12" s="252"/>
      <c r="C12" s="253">
        <f>SUM(C9:C11)</f>
        <v>1465418.95</v>
      </c>
      <c r="D12" s="248"/>
      <c r="E12" s="231"/>
      <c r="G12" s="251"/>
      <c r="H12" s="251"/>
      <c r="I12" s="251"/>
      <c r="J12" s="251"/>
      <c r="K12" s="251"/>
      <c r="L12" s="251"/>
      <c r="M12" s="251"/>
      <c r="N12" s="251"/>
      <c r="O12" s="251"/>
    </row>
    <row r="13" spans="1:15" ht="23" customHeight="1">
      <c r="A13" s="249" t="s">
        <v>67</v>
      </c>
      <c r="B13" s="250"/>
      <c r="C13" s="253"/>
      <c r="D13" s="248"/>
      <c r="E13" s="231"/>
      <c r="G13" s="251"/>
      <c r="H13" s="251"/>
      <c r="I13" s="251"/>
      <c r="J13" s="251"/>
      <c r="K13" s="251"/>
      <c r="L13" s="251"/>
      <c r="M13" s="251"/>
      <c r="N13" s="251"/>
      <c r="O13" s="251"/>
    </row>
    <row r="14" spans="1:15" ht="13" thickBot="1">
      <c r="A14" s="241"/>
      <c r="B14" s="252"/>
      <c r="C14" s="253">
        <v>1431767.71</v>
      </c>
      <c r="D14" s="248"/>
      <c r="E14" s="231"/>
      <c r="G14" s="251"/>
      <c r="H14" s="251"/>
      <c r="I14" s="251"/>
      <c r="J14" s="251"/>
      <c r="K14" s="251"/>
      <c r="L14" s="251"/>
      <c r="M14" s="251"/>
      <c r="N14" s="251"/>
      <c r="O14" s="251"/>
    </row>
    <row r="15" spans="1:15" ht="23" customHeight="1" thickBot="1">
      <c r="A15" s="241" t="s">
        <v>68</v>
      </c>
      <c r="B15" s="252"/>
      <c r="C15" s="338"/>
      <c r="D15" s="339">
        <f>C12-C14</f>
        <v>33651.24</v>
      </c>
      <c r="E15" s="19"/>
      <c r="F15" s="236"/>
      <c r="G15" s="251"/>
      <c r="H15" s="251"/>
      <c r="I15" s="251"/>
      <c r="J15" s="251"/>
      <c r="K15" s="251"/>
      <c r="L15" s="251"/>
      <c r="M15" s="251"/>
      <c r="N15" s="251"/>
      <c r="O15" s="251"/>
    </row>
    <row r="16" spans="1:15" ht="20" customHeight="1" thickBot="1">
      <c r="A16" s="254"/>
      <c r="B16" s="255"/>
      <c r="C16" s="256"/>
      <c r="D16" s="257"/>
      <c r="G16" s="251"/>
      <c r="H16" s="251"/>
      <c r="I16" s="251"/>
      <c r="J16" s="251"/>
      <c r="K16" s="251"/>
      <c r="L16" s="251"/>
      <c r="M16" s="251"/>
      <c r="N16" s="251"/>
      <c r="O16" s="251"/>
    </row>
    <row r="17" spans="1:15" ht="13" thickTop="1">
      <c r="A17" s="6"/>
      <c r="B17" s="231"/>
      <c r="C17" s="253"/>
      <c r="D17" s="248"/>
      <c r="E17" s="258" t="s">
        <v>85</v>
      </c>
      <c r="F17" s="258"/>
      <c r="G17" s="251"/>
      <c r="H17" s="251"/>
      <c r="I17" s="251"/>
      <c r="J17" s="251"/>
      <c r="K17" s="251"/>
      <c r="L17" s="251"/>
      <c r="M17" s="251"/>
      <c r="N17" s="251"/>
      <c r="O17" s="251"/>
    </row>
    <row r="18" spans="1:15" ht="20" customHeight="1">
      <c r="A18" s="246" t="s">
        <v>69</v>
      </c>
      <c r="B18" s="247"/>
      <c r="C18" s="253"/>
      <c r="D18" s="248"/>
      <c r="E18" s="172" t="s">
        <v>70</v>
      </c>
      <c r="F18" s="172" t="s">
        <v>71</v>
      </c>
      <c r="G18" s="251"/>
      <c r="H18" s="251"/>
      <c r="I18" s="251"/>
      <c r="J18" s="251"/>
      <c r="K18" s="251"/>
      <c r="L18" s="251"/>
      <c r="M18" s="251"/>
      <c r="N18" s="251"/>
      <c r="O18" s="251"/>
    </row>
    <row r="19" spans="1:15">
      <c r="A19" s="6"/>
      <c r="B19" s="231"/>
      <c r="C19" s="253"/>
      <c r="D19" s="248"/>
      <c r="E19" s="172"/>
      <c r="F19" s="172"/>
      <c r="G19" s="251"/>
      <c r="H19" s="251"/>
      <c r="I19" s="251"/>
      <c r="J19" s="251"/>
      <c r="K19" s="251"/>
      <c r="L19" s="251"/>
      <c r="M19" s="251"/>
      <c r="N19" s="251"/>
      <c r="O19" s="251"/>
    </row>
    <row r="20" spans="1:15" ht="12.75" customHeight="1">
      <c r="A20" s="241" t="s">
        <v>72</v>
      </c>
      <c r="B20" s="259">
        <f>C9</f>
        <v>1464710.43</v>
      </c>
      <c r="C20" s="253">
        <f>C9*19.6%</f>
        <v>287083.24</v>
      </c>
      <c r="D20" s="248"/>
      <c r="E20" s="258" t="s">
        <v>73</v>
      </c>
      <c r="F20" s="258"/>
      <c r="G20" s="251"/>
      <c r="H20" s="251"/>
      <c r="I20" s="251"/>
      <c r="J20" s="251"/>
      <c r="K20" s="251"/>
      <c r="L20" s="251"/>
      <c r="M20" s="251"/>
      <c r="N20" s="251"/>
      <c r="O20" s="251"/>
    </row>
    <row r="21" spans="1:15" ht="12.75" customHeight="1">
      <c r="A21" s="249" t="s">
        <v>74</v>
      </c>
      <c r="B21" s="250"/>
      <c r="C21" s="253"/>
      <c r="D21" s="248"/>
      <c r="E21" s="258"/>
      <c r="F21" s="258"/>
      <c r="G21" s="251"/>
      <c r="H21" s="251"/>
      <c r="I21" s="251"/>
      <c r="J21" s="251"/>
      <c r="K21" s="251"/>
      <c r="L21" s="251"/>
      <c r="M21" s="251"/>
      <c r="N21" s="251"/>
      <c r="O21" s="251"/>
    </row>
    <row r="22" spans="1:15" ht="23" customHeight="1">
      <c r="A22" s="241" t="s">
        <v>75</v>
      </c>
      <c r="B22" s="259">
        <f>C10</f>
        <v>708.52</v>
      </c>
      <c r="C22" s="253">
        <f>ROUND(B22*19.6%,2)+0.01</f>
        <v>138.88</v>
      </c>
      <c r="D22" s="260"/>
      <c r="E22" s="172"/>
      <c r="F22" s="172"/>
      <c r="G22" s="251"/>
      <c r="H22" s="251"/>
      <c r="I22" s="251"/>
      <c r="J22" s="251"/>
      <c r="K22" s="251"/>
      <c r="L22" s="251"/>
      <c r="M22" s="251"/>
      <c r="N22" s="251"/>
      <c r="O22" s="251"/>
    </row>
    <row r="23" spans="1:15" ht="12.75" customHeight="1">
      <c r="A23" s="249" t="s">
        <v>76</v>
      </c>
      <c r="B23" s="250"/>
      <c r="C23" s="253"/>
      <c r="D23" s="248"/>
      <c r="E23" s="172"/>
      <c r="F23" s="172"/>
      <c r="G23" s="251"/>
    </row>
    <row r="24" spans="1:15" ht="23" customHeight="1">
      <c r="A24" s="241" t="s">
        <v>77</v>
      </c>
      <c r="B24" s="252"/>
      <c r="C24" s="253">
        <f>SUM(C20:C22)</f>
        <v>287222.12</v>
      </c>
      <c r="D24" s="248"/>
      <c r="E24" s="172"/>
      <c r="F24" s="172"/>
      <c r="G24" s="251"/>
    </row>
    <row r="25" spans="1:15" ht="23" customHeight="1">
      <c r="A25" s="249" t="s">
        <v>78</v>
      </c>
      <c r="B25" s="250"/>
      <c r="C25" s="253">
        <v>280626.46999999997</v>
      </c>
      <c r="D25" s="248"/>
      <c r="E25" s="172"/>
      <c r="F25" s="172"/>
    </row>
    <row r="26" spans="1:15" ht="13" thickBot="1">
      <c r="A26" s="241"/>
      <c r="B26" s="252"/>
      <c r="C26" s="253"/>
      <c r="D26" s="248"/>
      <c r="E26" s="172"/>
      <c r="F26" s="172"/>
    </row>
    <row r="27" spans="1:15" ht="23" customHeight="1" thickBot="1">
      <c r="A27" s="241" t="s">
        <v>79</v>
      </c>
      <c r="B27" s="252"/>
      <c r="C27" s="338"/>
      <c r="D27" s="339">
        <f>C24-C25</f>
        <v>6595.65</v>
      </c>
      <c r="E27" s="172"/>
      <c r="F27" s="172"/>
    </row>
    <row r="28" spans="1:15" ht="20" customHeight="1" thickBot="1">
      <c r="A28" s="254"/>
      <c r="B28" s="255"/>
      <c r="C28" s="256"/>
      <c r="D28" s="257"/>
      <c r="E28" s="261"/>
      <c r="F28" s="261"/>
    </row>
    <row r="29" spans="1:15" ht="20" customHeight="1" thickTop="1">
      <c r="A29" s="246"/>
      <c r="B29" s="247"/>
      <c r="C29" s="253"/>
      <c r="D29" s="248"/>
      <c r="E29" s="172"/>
      <c r="F29" s="172"/>
    </row>
    <row r="30" spans="1:15">
      <c r="B30" s="6"/>
      <c r="C30" s="262"/>
      <c r="D30" s="248"/>
      <c r="E30" s="258" t="s">
        <v>80</v>
      </c>
      <c r="F30" s="258"/>
    </row>
    <row r="31" spans="1:15" ht="12.75" customHeight="1">
      <c r="A31" s="249"/>
      <c r="B31" s="263"/>
      <c r="C31" s="253"/>
      <c r="D31" s="248"/>
      <c r="E31" s="258" t="s">
        <v>81</v>
      </c>
      <c r="F31" s="258"/>
    </row>
    <row r="32" spans="1:15" ht="12.75" customHeight="1">
      <c r="B32" s="264"/>
      <c r="C32" s="265"/>
      <c r="D32" s="266"/>
      <c r="E32" s="172"/>
      <c r="F32" s="172"/>
    </row>
    <row r="33" spans="1:7" ht="12.75" customHeight="1">
      <c r="A33" s="6"/>
      <c r="B33" s="231"/>
      <c r="C33" s="267"/>
      <c r="D33" s="248"/>
      <c r="E33" s="172"/>
      <c r="F33" s="172"/>
    </row>
    <row r="34" spans="1:7" ht="27" customHeight="1" thickBot="1">
      <c r="A34" s="249"/>
      <c r="B34" s="250"/>
      <c r="C34" s="253"/>
      <c r="D34" s="248"/>
      <c r="E34" s="172" t="s">
        <v>70</v>
      </c>
      <c r="F34" s="172" t="s">
        <v>71</v>
      </c>
    </row>
    <row r="35" spans="1:7" ht="23" customHeight="1" thickBot="1">
      <c r="A35" s="268" t="s">
        <v>82</v>
      </c>
      <c r="B35" s="269"/>
      <c r="C35" s="340"/>
      <c r="D35" s="341">
        <f>D15+D27</f>
        <v>40246.89</v>
      </c>
      <c r="G35" s="270"/>
    </row>
    <row r="36" spans="1:7" ht="23" customHeight="1">
      <c r="A36" s="241"/>
      <c r="B36" s="252"/>
      <c r="C36" s="271"/>
      <c r="D36" s="272"/>
    </row>
    <row r="37" spans="1:7" ht="23" customHeight="1">
      <c r="A37" s="241"/>
      <c r="B37" s="252"/>
      <c r="C37" s="271"/>
      <c r="D37" s="273"/>
    </row>
    <row r="38" spans="1:7" ht="23" customHeight="1">
      <c r="A38" s="241"/>
      <c r="B38" s="252"/>
      <c r="C38" s="271"/>
      <c r="D38" s="273"/>
    </row>
    <row r="39" spans="1:7" ht="23" customHeight="1">
      <c r="A39" s="241"/>
      <c r="B39" s="252"/>
      <c r="C39" s="271"/>
      <c r="D39" s="273"/>
    </row>
    <row r="40" spans="1:7" ht="42" customHeight="1" thickBot="1">
      <c r="A40" s="52"/>
      <c r="B40" s="274"/>
      <c r="C40" s="275"/>
      <c r="D40" s="276"/>
      <c r="E40" s="52"/>
      <c r="F40" s="52"/>
    </row>
    <row r="41" spans="1:7" ht="20" customHeight="1"/>
    <row r="42" spans="1:7" ht="20" customHeight="1">
      <c r="C42" s="277"/>
      <c r="D42" s="277"/>
    </row>
    <row r="43" spans="1:7" ht="20" customHeight="1">
      <c r="C43" s="277"/>
      <c r="D43" s="277"/>
    </row>
    <row r="44" spans="1:7" ht="20" customHeight="1">
      <c r="C44" s="277"/>
      <c r="D44" s="277"/>
    </row>
    <row r="45" spans="1:7" ht="20" customHeight="1">
      <c r="C45" s="277"/>
      <c r="D45" s="277"/>
    </row>
    <row r="46" spans="1:7" ht="20" customHeight="1">
      <c r="C46" s="277"/>
      <c r="D46" s="277"/>
    </row>
    <row r="47" spans="1:7" ht="20" customHeight="1">
      <c r="C47" s="277"/>
      <c r="D47" s="277"/>
    </row>
    <row r="48" spans="1:7" ht="20" customHeight="1">
      <c r="C48" s="277"/>
      <c r="D48" s="277"/>
    </row>
    <row r="49" spans="3:4" ht="20" customHeight="1">
      <c r="C49" s="277"/>
      <c r="D49" s="277"/>
    </row>
    <row r="50" spans="3:4" ht="20" customHeight="1">
      <c r="C50" s="277"/>
      <c r="D50" s="277"/>
    </row>
    <row r="51" spans="3:4" ht="20" customHeight="1">
      <c r="C51" s="277"/>
      <c r="D51" s="277"/>
    </row>
    <row r="52" spans="3:4" ht="20" customHeight="1">
      <c r="C52" s="277"/>
      <c r="D52" s="277"/>
    </row>
    <row r="53" spans="3:4" ht="20" customHeight="1">
      <c r="C53" s="277"/>
      <c r="D53" s="277"/>
    </row>
    <row r="54" spans="3:4" ht="20" customHeight="1">
      <c r="C54" s="277"/>
      <c r="D54" s="277"/>
    </row>
    <row r="55" spans="3:4" ht="20" customHeight="1">
      <c r="C55" s="277"/>
      <c r="D55" s="277"/>
    </row>
    <row r="56" spans="3:4" ht="20" customHeight="1"/>
    <row r="57" spans="3:4" ht="20" customHeight="1"/>
    <row r="58" spans="3:4" ht="20" customHeight="1"/>
    <row r="59" spans="3:4" ht="20" customHeight="1"/>
    <row r="60" spans="3:4" ht="20" customHeight="1"/>
    <row r="61" spans="3:4" ht="20" customHeight="1"/>
    <row r="62" spans="3:4" ht="20" customHeight="1"/>
    <row r="63" spans="3:4" ht="20" customHeight="1"/>
    <row r="64" spans="3:4" ht="20" customHeight="1"/>
  </sheetData>
  <phoneticPr fontId="0" type="noConversion"/>
  <printOptions horizontalCentered="1" verticalCentered="1"/>
  <pageMargins left="0.19685039370078741" right="0.23622047244094491" top="0.19685039370078741" bottom="0.19685039370078741" header="0.4921259845" footer="0.492125984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174"/>
  <sheetViews>
    <sheetView tabSelected="1" workbookViewId="0">
      <selection activeCell="L43" sqref="L43"/>
    </sheetView>
  </sheetViews>
  <sheetFormatPr baseColWidth="10" defaultRowHeight="16" x14ac:dyDescent="0"/>
  <cols>
    <col min="1" max="1" width="3.6640625" style="346" customWidth="1"/>
    <col min="2" max="2" width="15.1640625" style="346" customWidth="1"/>
    <col min="3" max="3" width="15" style="346" customWidth="1"/>
    <col min="4" max="4" width="14.33203125" style="346" customWidth="1"/>
    <col min="5" max="7" width="15" style="346" customWidth="1"/>
    <col min="8" max="8" width="10.83203125" style="346"/>
    <col min="9" max="9" width="14.5" style="346" customWidth="1"/>
    <col min="10" max="256" width="10.83203125" style="346"/>
    <col min="257" max="257" width="3.6640625" style="346" customWidth="1"/>
    <col min="258" max="258" width="15.1640625" style="346" customWidth="1"/>
    <col min="259" max="259" width="15" style="346" customWidth="1"/>
    <col min="260" max="260" width="13.5" style="346" customWidth="1"/>
    <col min="261" max="263" width="15" style="346" customWidth="1"/>
    <col min="264" max="264" width="10.83203125" style="346"/>
    <col min="265" max="265" width="14.5" style="346" customWidth="1"/>
    <col min="266" max="512" width="10.83203125" style="346"/>
    <col min="513" max="513" width="3.6640625" style="346" customWidth="1"/>
    <col min="514" max="514" width="15.1640625" style="346" customWidth="1"/>
    <col min="515" max="515" width="15" style="346" customWidth="1"/>
    <col min="516" max="516" width="13.5" style="346" customWidth="1"/>
    <col min="517" max="519" width="15" style="346" customWidth="1"/>
    <col min="520" max="520" width="10.83203125" style="346"/>
    <col min="521" max="521" width="14.5" style="346" customWidth="1"/>
    <col min="522" max="768" width="10.83203125" style="346"/>
    <col min="769" max="769" width="3.6640625" style="346" customWidth="1"/>
    <col min="770" max="770" width="15.1640625" style="346" customWidth="1"/>
    <col min="771" max="771" width="15" style="346" customWidth="1"/>
    <col min="772" max="772" width="13.5" style="346" customWidth="1"/>
    <col min="773" max="775" width="15" style="346" customWidth="1"/>
    <col min="776" max="776" width="10.83203125" style="346"/>
    <col min="777" max="777" width="14.5" style="346" customWidth="1"/>
    <col min="778" max="1024" width="10.83203125" style="346"/>
    <col min="1025" max="1025" width="3.6640625" style="346" customWidth="1"/>
    <col min="1026" max="1026" width="15.1640625" style="346" customWidth="1"/>
    <col min="1027" max="1027" width="15" style="346" customWidth="1"/>
    <col min="1028" max="1028" width="13.5" style="346" customWidth="1"/>
    <col min="1029" max="1031" width="15" style="346" customWidth="1"/>
    <col min="1032" max="1032" width="10.83203125" style="346"/>
    <col min="1033" max="1033" width="14.5" style="346" customWidth="1"/>
    <col min="1034" max="1280" width="10.83203125" style="346"/>
    <col min="1281" max="1281" width="3.6640625" style="346" customWidth="1"/>
    <col min="1282" max="1282" width="15.1640625" style="346" customWidth="1"/>
    <col min="1283" max="1283" width="15" style="346" customWidth="1"/>
    <col min="1284" max="1284" width="13.5" style="346" customWidth="1"/>
    <col min="1285" max="1287" width="15" style="346" customWidth="1"/>
    <col min="1288" max="1288" width="10.83203125" style="346"/>
    <col min="1289" max="1289" width="14.5" style="346" customWidth="1"/>
    <col min="1290" max="1536" width="10.83203125" style="346"/>
    <col min="1537" max="1537" width="3.6640625" style="346" customWidth="1"/>
    <col min="1538" max="1538" width="15.1640625" style="346" customWidth="1"/>
    <col min="1539" max="1539" width="15" style="346" customWidth="1"/>
    <col min="1540" max="1540" width="13.5" style="346" customWidth="1"/>
    <col min="1541" max="1543" width="15" style="346" customWidth="1"/>
    <col min="1544" max="1544" width="10.83203125" style="346"/>
    <col min="1545" max="1545" width="14.5" style="346" customWidth="1"/>
    <col min="1546" max="1792" width="10.83203125" style="346"/>
    <col min="1793" max="1793" width="3.6640625" style="346" customWidth="1"/>
    <col min="1794" max="1794" width="15.1640625" style="346" customWidth="1"/>
    <col min="1795" max="1795" width="15" style="346" customWidth="1"/>
    <col min="1796" max="1796" width="13.5" style="346" customWidth="1"/>
    <col min="1797" max="1799" width="15" style="346" customWidth="1"/>
    <col min="1800" max="1800" width="10.83203125" style="346"/>
    <col min="1801" max="1801" width="14.5" style="346" customWidth="1"/>
    <col min="1802" max="2048" width="10.83203125" style="346"/>
    <col min="2049" max="2049" width="3.6640625" style="346" customWidth="1"/>
    <col min="2050" max="2050" width="15.1640625" style="346" customWidth="1"/>
    <col min="2051" max="2051" width="15" style="346" customWidth="1"/>
    <col min="2052" max="2052" width="13.5" style="346" customWidth="1"/>
    <col min="2053" max="2055" width="15" style="346" customWidth="1"/>
    <col min="2056" max="2056" width="10.83203125" style="346"/>
    <col min="2057" max="2057" width="14.5" style="346" customWidth="1"/>
    <col min="2058" max="2304" width="10.83203125" style="346"/>
    <col min="2305" max="2305" width="3.6640625" style="346" customWidth="1"/>
    <col min="2306" max="2306" width="15.1640625" style="346" customWidth="1"/>
    <col min="2307" max="2307" width="15" style="346" customWidth="1"/>
    <col min="2308" max="2308" width="13.5" style="346" customWidth="1"/>
    <col min="2309" max="2311" width="15" style="346" customWidth="1"/>
    <col min="2312" max="2312" width="10.83203125" style="346"/>
    <col min="2313" max="2313" width="14.5" style="346" customWidth="1"/>
    <col min="2314" max="2560" width="10.83203125" style="346"/>
    <col min="2561" max="2561" width="3.6640625" style="346" customWidth="1"/>
    <col min="2562" max="2562" width="15.1640625" style="346" customWidth="1"/>
    <col min="2563" max="2563" width="15" style="346" customWidth="1"/>
    <col min="2564" max="2564" width="13.5" style="346" customWidth="1"/>
    <col min="2565" max="2567" width="15" style="346" customWidth="1"/>
    <col min="2568" max="2568" width="10.83203125" style="346"/>
    <col min="2569" max="2569" width="14.5" style="346" customWidth="1"/>
    <col min="2570" max="2816" width="10.83203125" style="346"/>
    <col min="2817" max="2817" width="3.6640625" style="346" customWidth="1"/>
    <col min="2818" max="2818" width="15.1640625" style="346" customWidth="1"/>
    <col min="2819" max="2819" width="15" style="346" customWidth="1"/>
    <col min="2820" max="2820" width="13.5" style="346" customWidth="1"/>
    <col min="2821" max="2823" width="15" style="346" customWidth="1"/>
    <col min="2824" max="2824" width="10.83203125" style="346"/>
    <col min="2825" max="2825" width="14.5" style="346" customWidth="1"/>
    <col min="2826" max="3072" width="10.83203125" style="346"/>
    <col min="3073" max="3073" width="3.6640625" style="346" customWidth="1"/>
    <col min="3074" max="3074" width="15.1640625" style="346" customWidth="1"/>
    <col min="3075" max="3075" width="15" style="346" customWidth="1"/>
    <col min="3076" max="3076" width="13.5" style="346" customWidth="1"/>
    <col min="3077" max="3079" width="15" style="346" customWidth="1"/>
    <col min="3080" max="3080" width="10.83203125" style="346"/>
    <col min="3081" max="3081" width="14.5" style="346" customWidth="1"/>
    <col min="3082" max="3328" width="10.83203125" style="346"/>
    <col min="3329" max="3329" width="3.6640625" style="346" customWidth="1"/>
    <col min="3330" max="3330" width="15.1640625" style="346" customWidth="1"/>
    <col min="3331" max="3331" width="15" style="346" customWidth="1"/>
    <col min="3332" max="3332" width="13.5" style="346" customWidth="1"/>
    <col min="3333" max="3335" width="15" style="346" customWidth="1"/>
    <col min="3336" max="3336" width="10.83203125" style="346"/>
    <col min="3337" max="3337" width="14.5" style="346" customWidth="1"/>
    <col min="3338" max="3584" width="10.83203125" style="346"/>
    <col min="3585" max="3585" width="3.6640625" style="346" customWidth="1"/>
    <col min="3586" max="3586" width="15.1640625" style="346" customWidth="1"/>
    <col min="3587" max="3587" width="15" style="346" customWidth="1"/>
    <col min="3588" max="3588" width="13.5" style="346" customWidth="1"/>
    <col min="3589" max="3591" width="15" style="346" customWidth="1"/>
    <col min="3592" max="3592" width="10.83203125" style="346"/>
    <col min="3593" max="3593" width="14.5" style="346" customWidth="1"/>
    <col min="3594" max="3840" width="10.83203125" style="346"/>
    <col min="3841" max="3841" width="3.6640625" style="346" customWidth="1"/>
    <col min="3842" max="3842" width="15.1640625" style="346" customWidth="1"/>
    <col min="3843" max="3843" width="15" style="346" customWidth="1"/>
    <col min="3844" max="3844" width="13.5" style="346" customWidth="1"/>
    <col min="3845" max="3847" width="15" style="346" customWidth="1"/>
    <col min="3848" max="3848" width="10.83203125" style="346"/>
    <col min="3849" max="3849" width="14.5" style="346" customWidth="1"/>
    <col min="3850" max="4096" width="10.83203125" style="346"/>
    <col min="4097" max="4097" width="3.6640625" style="346" customWidth="1"/>
    <col min="4098" max="4098" width="15.1640625" style="346" customWidth="1"/>
    <col min="4099" max="4099" width="15" style="346" customWidth="1"/>
    <col min="4100" max="4100" width="13.5" style="346" customWidth="1"/>
    <col min="4101" max="4103" width="15" style="346" customWidth="1"/>
    <col min="4104" max="4104" width="10.83203125" style="346"/>
    <col min="4105" max="4105" width="14.5" style="346" customWidth="1"/>
    <col min="4106" max="4352" width="10.83203125" style="346"/>
    <col min="4353" max="4353" width="3.6640625" style="346" customWidth="1"/>
    <col min="4354" max="4354" width="15.1640625" style="346" customWidth="1"/>
    <col min="4355" max="4355" width="15" style="346" customWidth="1"/>
    <col min="4356" max="4356" width="13.5" style="346" customWidth="1"/>
    <col min="4357" max="4359" width="15" style="346" customWidth="1"/>
    <col min="4360" max="4360" width="10.83203125" style="346"/>
    <col min="4361" max="4361" width="14.5" style="346" customWidth="1"/>
    <col min="4362" max="4608" width="10.83203125" style="346"/>
    <col min="4609" max="4609" width="3.6640625" style="346" customWidth="1"/>
    <col min="4610" max="4610" width="15.1640625" style="346" customWidth="1"/>
    <col min="4611" max="4611" width="15" style="346" customWidth="1"/>
    <col min="4612" max="4612" width="13.5" style="346" customWidth="1"/>
    <col min="4613" max="4615" width="15" style="346" customWidth="1"/>
    <col min="4616" max="4616" width="10.83203125" style="346"/>
    <col min="4617" max="4617" width="14.5" style="346" customWidth="1"/>
    <col min="4618" max="4864" width="10.83203125" style="346"/>
    <col min="4865" max="4865" width="3.6640625" style="346" customWidth="1"/>
    <col min="4866" max="4866" width="15.1640625" style="346" customWidth="1"/>
    <col min="4867" max="4867" width="15" style="346" customWidth="1"/>
    <col min="4868" max="4868" width="13.5" style="346" customWidth="1"/>
    <col min="4869" max="4871" width="15" style="346" customWidth="1"/>
    <col min="4872" max="4872" width="10.83203125" style="346"/>
    <col min="4873" max="4873" width="14.5" style="346" customWidth="1"/>
    <col min="4874" max="5120" width="10.83203125" style="346"/>
    <col min="5121" max="5121" width="3.6640625" style="346" customWidth="1"/>
    <col min="5122" max="5122" width="15.1640625" style="346" customWidth="1"/>
    <col min="5123" max="5123" width="15" style="346" customWidth="1"/>
    <col min="5124" max="5124" width="13.5" style="346" customWidth="1"/>
    <col min="5125" max="5127" width="15" style="346" customWidth="1"/>
    <col min="5128" max="5128" width="10.83203125" style="346"/>
    <col min="5129" max="5129" width="14.5" style="346" customWidth="1"/>
    <col min="5130" max="5376" width="10.83203125" style="346"/>
    <col min="5377" max="5377" width="3.6640625" style="346" customWidth="1"/>
    <col min="5378" max="5378" width="15.1640625" style="346" customWidth="1"/>
    <col min="5379" max="5379" width="15" style="346" customWidth="1"/>
    <col min="5380" max="5380" width="13.5" style="346" customWidth="1"/>
    <col min="5381" max="5383" width="15" style="346" customWidth="1"/>
    <col min="5384" max="5384" width="10.83203125" style="346"/>
    <col min="5385" max="5385" width="14.5" style="346" customWidth="1"/>
    <col min="5386" max="5632" width="10.83203125" style="346"/>
    <col min="5633" max="5633" width="3.6640625" style="346" customWidth="1"/>
    <col min="5634" max="5634" width="15.1640625" style="346" customWidth="1"/>
    <col min="5635" max="5635" width="15" style="346" customWidth="1"/>
    <col min="5636" max="5636" width="13.5" style="346" customWidth="1"/>
    <col min="5637" max="5639" width="15" style="346" customWidth="1"/>
    <col min="5640" max="5640" width="10.83203125" style="346"/>
    <col min="5641" max="5641" width="14.5" style="346" customWidth="1"/>
    <col min="5642" max="5888" width="10.83203125" style="346"/>
    <col min="5889" max="5889" width="3.6640625" style="346" customWidth="1"/>
    <col min="5890" max="5890" width="15.1640625" style="346" customWidth="1"/>
    <col min="5891" max="5891" width="15" style="346" customWidth="1"/>
    <col min="5892" max="5892" width="13.5" style="346" customWidth="1"/>
    <col min="5893" max="5895" width="15" style="346" customWidth="1"/>
    <col min="5896" max="5896" width="10.83203125" style="346"/>
    <col min="5897" max="5897" width="14.5" style="346" customWidth="1"/>
    <col min="5898" max="6144" width="10.83203125" style="346"/>
    <col min="6145" max="6145" width="3.6640625" style="346" customWidth="1"/>
    <col min="6146" max="6146" width="15.1640625" style="346" customWidth="1"/>
    <col min="6147" max="6147" width="15" style="346" customWidth="1"/>
    <col min="6148" max="6148" width="13.5" style="346" customWidth="1"/>
    <col min="6149" max="6151" width="15" style="346" customWidth="1"/>
    <col min="6152" max="6152" width="10.83203125" style="346"/>
    <col min="6153" max="6153" width="14.5" style="346" customWidth="1"/>
    <col min="6154" max="6400" width="10.83203125" style="346"/>
    <col min="6401" max="6401" width="3.6640625" style="346" customWidth="1"/>
    <col min="6402" max="6402" width="15.1640625" style="346" customWidth="1"/>
    <col min="6403" max="6403" width="15" style="346" customWidth="1"/>
    <col min="6404" max="6404" width="13.5" style="346" customWidth="1"/>
    <col min="6405" max="6407" width="15" style="346" customWidth="1"/>
    <col min="6408" max="6408" width="10.83203125" style="346"/>
    <col min="6409" max="6409" width="14.5" style="346" customWidth="1"/>
    <col min="6410" max="6656" width="10.83203125" style="346"/>
    <col min="6657" max="6657" width="3.6640625" style="346" customWidth="1"/>
    <col min="6658" max="6658" width="15.1640625" style="346" customWidth="1"/>
    <col min="6659" max="6659" width="15" style="346" customWidth="1"/>
    <col min="6660" max="6660" width="13.5" style="346" customWidth="1"/>
    <col min="6661" max="6663" width="15" style="346" customWidth="1"/>
    <col min="6664" max="6664" width="10.83203125" style="346"/>
    <col min="6665" max="6665" width="14.5" style="346" customWidth="1"/>
    <col min="6666" max="6912" width="10.83203125" style="346"/>
    <col min="6913" max="6913" width="3.6640625" style="346" customWidth="1"/>
    <col min="6914" max="6914" width="15.1640625" style="346" customWidth="1"/>
    <col min="6915" max="6915" width="15" style="346" customWidth="1"/>
    <col min="6916" max="6916" width="13.5" style="346" customWidth="1"/>
    <col min="6917" max="6919" width="15" style="346" customWidth="1"/>
    <col min="6920" max="6920" width="10.83203125" style="346"/>
    <col min="6921" max="6921" width="14.5" style="346" customWidth="1"/>
    <col min="6922" max="7168" width="10.83203125" style="346"/>
    <col min="7169" max="7169" width="3.6640625" style="346" customWidth="1"/>
    <col min="7170" max="7170" width="15.1640625" style="346" customWidth="1"/>
    <col min="7171" max="7171" width="15" style="346" customWidth="1"/>
    <col min="7172" max="7172" width="13.5" style="346" customWidth="1"/>
    <col min="7173" max="7175" width="15" style="346" customWidth="1"/>
    <col min="7176" max="7176" width="10.83203125" style="346"/>
    <col min="7177" max="7177" width="14.5" style="346" customWidth="1"/>
    <col min="7178" max="7424" width="10.83203125" style="346"/>
    <col min="7425" max="7425" width="3.6640625" style="346" customWidth="1"/>
    <col min="7426" max="7426" width="15.1640625" style="346" customWidth="1"/>
    <col min="7427" max="7427" width="15" style="346" customWidth="1"/>
    <col min="7428" max="7428" width="13.5" style="346" customWidth="1"/>
    <col min="7429" max="7431" width="15" style="346" customWidth="1"/>
    <col min="7432" max="7432" width="10.83203125" style="346"/>
    <col min="7433" max="7433" width="14.5" style="346" customWidth="1"/>
    <col min="7434" max="7680" width="10.83203125" style="346"/>
    <col min="7681" max="7681" width="3.6640625" style="346" customWidth="1"/>
    <col min="7682" max="7682" width="15.1640625" style="346" customWidth="1"/>
    <col min="7683" max="7683" width="15" style="346" customWidth="1"/>
    <col min="7684" max="7684" width="13.5" style="346" customWidth="1"/>
    <col min="7685" max="7687" width="15" style="346" customWidth="1"/>
    <col min="7688" max="7688" width="10.83203125" style="346"/>
    <col min="7689" max="7689" width="14.5" style="346" customWidth="1"/>
    <col min="7690" max="7936" width="10.83203125" style="346"/>
    <col min="7937" max="7937" width="3.6640625" style="346" customWidth="1"/>
    <col min="7938" max="7938" width="15.1640625" style="346" customWidth="1"/>
    <col min="7939" max="7939" width="15" style="346" customWidth="1"/>
    <col min="7940" max="7940" width="13.5" style="346" customWidth="1"/>
    <col min="7941" max="7943" width="15" style="346" customWidth="1"/>
    <col min="7944" max="7944" width="10.83203125" style="346"/>
    <col min="7945" max="7945" width="14.5" style="346" customWidth="1"/>
    <col min="7946" max="8192" width="10.83203125" style="346"/>
    <col min="8193" max="8193" width="3.6640625" style="346" customWidth="1"/>
    <col min="8194" max="8194" width="15.1640625" style="346" customWidth="1"/>
    <col min="8195" max="8195" width="15" style="346" customWidth="1"/>
    <col min="8196" max="8196" width="13.5" style="346" customWidth="1"/>
    <col min="8197" max="8199" width="15" style="346" customWidth="1"/>
    <col min="8200" max="8200" width="10.83203125" style="346"/>
    <col min="8201" max="8201" width="14.5" style="346" customWidth="1"/>
    <col min="8202" max="8448" width="10.83203125" style="346"/>
    <col min="8449" max="8449" width="3.6640625" style="346" customWidth="1"/>
    <col min="8450" max="8450" width="15.1640625" style="346" customWidth="1"/>
    <col min="8451" max="8451" width="15" style="346" customWidth="1"/>
    <col min="8452" max="8452" width="13.5" style="346" customWidth="1"/>
    <col min="8453" max="8455" width="15" style="346" customWidth="1"/>
    <col min="8456" max="8456" width="10.83203125" style="346"/>
    <col min="8457" max="8457" width="14.5" style="346" customWidth="1"/>
    <col min="8458" max="8704" width="10.83203125" style="346"/>
    <col min="8705" max="8705" width="3.6640625" style="346" customWidth="1"/>
    <col min="8706" max="8706" width="15.1640625" style="346" customWidth="1"/>
    <col min="8707" max="8707" width="15" style="346" customWidth="1"/>
    <col min="8708" max="8708" width="13.5" style="346" customWidth="1"/>
    <col min="8709" max="8711" width="15" style="346" customWidth="1"/>
    <col min="8712" max="8712" width="10.83203125" style="346"/>
    <col min="8713" max="8713" width="14.5" style="346" customWidth="1"/>
    <col min="8714" max="8960" width="10.83203125" style="346"/>
    <col min="8961" max="8961" width="3.6640625" style="346" customWidth="1"/>
    <col min="8962" max="8962" width="15.1640625" style="346" customWidth="1"/>
    <col min="8963" max="8963" width="15" style="346" customWidth="1"/>
    <col min="8964" max="8964" width="13.5" style="346" customWidth="1"/>
    <col min="8965" max="8967" width="15" style="346" customWidth="1"/>
    <col min="8968" max="8968" width="10.83203125" style="346"/>
    <col min="8969" max="8969" width="14.5" style="346" customWidth="1"/>
    <col min="8970" max="9216" width="10.83203125" style="346"/>
    <col min="9217" max="9217" width="3.6640625" style="346" customWidth="1"/>
    <col min="9218" max="9218" width="15.1640625" style="346" customWidth="1"/>
    <col min="9219" max="9219" width="15" style="346" customWidth="1"/>
    <col min="9220" max="9220" width="13.5" style="346" customWidth="1"/>
    <col min="9221" max="9223" width="15" style="346" customWidth="1"/>
    <col min="9224" max="9224" width="10.83203125" style="346"/>
    <col min="9225" max="9225" width="14.5" style="346" customWidth="1"/>
    <col min="9226" max="9472" width="10.83203125" style="346"/>
    <col min="9473" max="9473" width="3.6640625" style="346" customWidth="1"/>
    <col min="9474" max="9474" width="15.1640625" style="346" customWidth="1"/>
    <col min="9475" max="9475" width="15" style="346" customWidth="1"/>
    <col min="9476" max="9476" width="13.5" style="346" customWidth="1"/>
    <col min="9477" max="9479" width="15" style="346" customWidth="1"/>
    <col min="9480" max="9480" width="10.83203125" style="346"/>
    <col min="9481" max="9481" width="14.5" style="346" customWidth="1"/>
    <col min="9482" max="9728" width="10.83203125" style="346"/>
    <col min="9729" max="9729" width="3.6640625" style="346" customWidth="1"/>
    <col min="9730" max="9730" width="15.1640625" style="346" customWidth="1"/>
    <col min="9731" max="9731" width="15" style="346" customWidth="1"/>
    <col min="9732" max="9732" width="13.5" style="346" customWidth="1"/>
    <col min="9733" max="9735" width="15" style="346" customWidth="1"/>
    <col min="9736" max="9736" width="10.83203125" style="346"/>
    <col min="9737" max="9737" width="14.5" style="346" customWidth="1"/>
    <col min="9738" max="9984" width="10.83203125" style="346"/>
    <col min="9985" max="9985" width="3.6640625" style="346" customWidth="1"/>
    <col min="9986" max="9986" width="15.1640625" style="346" customWidth="1"/>
    <col min="9987" max="9987" width="15" style="346" customWidth="1"/>
    <col min="9988" max="9988" width="13.5" style="346" customWidth="1"/>
    <col min="9989" max="9991" width="15" style="346" customWidth="1"/>
    <col min="9992" max="9992" width="10.83203125" style="346"/>
    <col min="9993" max="9993" width="14.5" style="346" customWidth="1"/>
    <col min="9994" max="10240" width="10.83203125" style="346"/>
    <col min="10241" max="10241" width="3.6640625" style="346" customWidth="1"/>
    <col min="10242" max="10242" width="15.1640625" style="346" customWidth="1"/>
    <col min="10243" max="10243" width="15" style="346" customWidth="1"/>
    <col min="10244" max="10244" width="13.5" style="346" customWidth="1"/>
    <col min="10245" max="10247" width="15" style="346" customWidth="1"/>
    <col min="10248" max="10248" width="10.83203125" style="346"/>
    <col min="10249" max="10249" width="14.5" style="346" customWidth="1"/>
    <col min="10250" max="10496" width="10.83203125" style="346"/>
    <col min="10497" max="10497" width="3.6640625" style="346" customWidth="1"/>
    <col min="10498" max="10498" width="15.1640625" style="346" customWidth="1"/>
    <col min="10499" max="10499" width="15" style="346" customWidth="1"/>
    <col min="10500" max="10500" width="13.5" style="346" customWidth="1"/>
    <col min="10501" max="10503" width="15" style="346" customWidth="1"/>
    <col min="10504" max="10504" width="10.83203125" style="346"/>
    <col min="10505" max="10505" width="14.5" style="346" customWidth="1"/>
    <col min="10506" max="10752" width="10.83203125" style="346"/>
    <col min="10753" max="10753" width="3.6640625" style="346" customWidth="1"/>
    <col min="10754" max="10754" width="15.1640625" style="346" customWidth="1"/>
    <col min="10755" max="10755" width="15" style="346" customWidth="1"/>
    <col min="10756" max="10756" width="13.5" style="346" customWidth="1"/>
    <col min="10757" max="10759" width="15" style="346" customWidth="1"/>
    <col min="10760" max="10760" width="10.83203125" style="346"/>
    <col min="10761" max="10761" width="14.5" style="346" customWidth="1"/>
    <col min="10762" max="11008" width="10.83203125" style="346"/>
    <col min="11009" max="11009" width="3.6640625" style="346" customWidth="1"/>
    <col min="11010" max="11010" width="15.1640625" style="346" customWidth="1"/>
    <col min="11011" max="11011" width="15" style="346" customWidth="1"/>
    <col min="11012" max="11012" width="13.5" style="346" customWidth="1"/>
    <col min="11013" max="11015" width="15" style="346" customWidth="1"/>
    <col min="11016" max="11016" width="10.83203125" style="346"/>
    <col min="11017" max="11017" width="14.5" style="346" customWidth="1"/>
    <col min="11018" max="11264" width="10.83203125" style="346"/>
    <col min="11265" max="11265" width="3.6640625" style="346" customWidth="1"/>
    <col min="11266" max="11266" width="15.1640625" style="346" customWidth="1"/>
    <col min="11267" max="11267" width="15" style="346" customWidth="1"/>
    <col min="11268" max="11268" width="13.5" style="346" customWidth="1"/>
    <col min="11269" max="11271" width="15" style="346" customWidth="1"/>
    <col min="11272" max="11272" width="10.83203125" style="346"/>
    <col min="11273" max="11273" width="14.5" style="346" customWidth="1"/>
    <col min="11274" max="11520" width="10.83203125" style="346"/>
    <col min="11521" max="11521" width="3.6640625" style="346" customWidth="1"/>
    <col min="11522" max="11522" width="15.1640625" style="346" customWidth="1"/>
    <col min="11523" max="11523" width="15" style="346" customWidth="1"/>
    <col min="11524" max="11524" width="13.5" style="346" customWidth="1"/>
    <col min="11525" max="11527" width="15" style="346" customWidth="1"/>
    <col min="11528" max="11528" width="10.83203125" style="346"/>
    <col min="11529" max="11529" width="14.5" style="346" customWidth="1"/>
    <col min="11530" max="11776" width="10.83203125" style="346"/>
    <col min="11777" max="11777" width="3.6640625" style="346" customWidth="1"/>
    <col min="11778" max="11778" width="15.1640625" style="346" customWidth="1"/>
    <col min="11779" max="11779" width="15" style="346" customWidth="1"/>
    <col min="11780" max="11780" width="13.5" style="346" customWidth="1"/>
    <col min="11781" max="11783" width="15" style="346" customWidth="1"/>
    <col min="11784" max="11784" width="10.83203125" style="346"/>
    <col min="11785" max="11785" width="14.5" style="346" customWidth="1"/>
    <col min="11786" max="12032" width="10.83203125" style="346"/>
    <col min="12033" max="12033" width="3.6640625" style="346" customWidth="1"/>
    <col min="12034" max="12034" width="15.1640625" style="346" customWidth="1"/>
    <col min="12035" max="12035" width="15" style="346" customWidth="1"/>
    <col min="12036" max="12036" width="13.5" style="346" customWidth="1"/>
    <col min="12037" max="12039" width="15" style="346" customWidth="1"/>
    <col min="12040" max="12040" width="10.83203125" style="346"/>
    <col min="12041" max="12041" width="14.5" style="346" customWidth="1"/>
    <col min="12042" max="12288" width="10.83203125" style="346"/>
    <col min="12289" max="12289" width="3.6640625" style="346" customWidth="1"/>
    <col min="12290" max="12290" width="15.1640625" style="346" customWidth="1"/>
    <col min="12291" max="12291" width="15" style="346" customWidth="1"/>
    <col min="12292" max="12292" width="13.5" style="346" customWidth="1"/>
    <col min="12293" max="12295" width="15" style="346" customWidth="1"/>
    <col min="12296" max="12296" width="10.83203125" style="346"/>
    <col min="12297" max="12297" width="14.5" style="346" customWidth="1"/>
    <col min="12298" max="12544" width="10.83203125" style="346"/>
    <col min="12545" max="12545" width="3.6640625" style="346" customWidth="1"/>
    <col min="12546" max="12546" width="15.1640625" style="346" customWidth="1"/>
    <col min="12547" max="12547" width="15" style="346" customWidth="1"/>
    <col min="12548" max="12548" width="13.5" style="346" customWidth="1"/>
    <col min="12549" max="12551" width="15" style="346" customWidth="1"/>
    <col min="12552" max="12552" width="10.83203125" style="346"/>
    <col min="12553" max="12553" width="14.5" style="346" customWidth="1"/>
    <col min="12554" max="12800" width="10.83203125" style="346"/>
    <col min="12801" max="12801" width="3.6640625" style="346" customWidth="1"/>
    <col min="12802" max="12802" width="15.1640625" style="346" customWidth="1"/>
    <col min="12803" max="12803" width="15" style="346" customWidth="1"/>
    <col min="12804" max="12804" width="13.5" style="346" customWidth="1"/>
    <col min="12805" max="12807" width="15" style="346" customWidth="1"/>
    <col min="12808" max="12808" width="10.83203125" style="346"/>
    <col min="12809" max="12809" width="14.5" style="346" customWidth="1"/>
    <col min="12810" max="13056" width="10.83203125" style="346"/>
    <col min="13057" max="13057" width="3.6640625" style="346" customWidth="1"/>
    <col min="13058" max="13058" width="15.1640625" style="346" customWidth="1"/>
    <col min="13059" max="13059" width="15" style="346" customWidth="1"/>
    <col min="13060" max="13060" width="13.5" style="346" customWidth="1"/>
    <col min="13061" max="13063" width="15" style="346" customWidth="1"/>
    <col min="13064" max="13064" width="10.83203125" style="346"/>
    <col min="13065" max="13065" width="14.5" style="346" customWidth="1"/>
    <col min="13066" max="13312" width="10.83203125" style="346"/>
    <col min="13313" max="13313" width="3.6640625" style="346" customWidth="1"/>
    <col min="13314" max="13314" width="15.1640625" style="346" customWidth="1"/>
    <col min="13315" max="13315" width="15" style="346" customWidth="1"/>
    <col min="13316" max="13316" width="13.5" style="346" customWidth="1"/>
    <col min="13317" max="13319" width="15" style="346" customWidth="1"/>
    <col min="13320" max="13320" width="10.83203125" style="346"/>
    <col min="13321" max="13321" width="14.5" style="346" customWidth="1"/>
    <col min="13322" max="13568" width="10.83203125" style="346"/>
    <col min="13569" max="13569" width="3.6640625" style="346" customWidth="1"/>
    <col min="13570" max="13570" width="15.1640625" style="346" customWidth="1"/>
    <col min="13571" max="13571" width="15" style="346" customWidth="1"/>
    <col min="13572" max="13572" width="13.5" style="346" customWidth="1"/>
    <col min="13573" max="13575" width="15" style="346" customWidth="1"/>
    <col min="13576" max="13576" width="10.83203125" style="346"/>
    <col min="13577" max="13577" width="14.5" style="346" customWidth="1"/>
    <col min="13578" max="13824" width="10.83203125" style="346"/>
    <col min="13825" max="13825" width="3.6640625" style="346" customWidth="1"/>
    <col min="13826" max="13826" width="15.1640625" style="346" customWidth="1"/>
    <col min="13827" max="13827" width="15" style="346" customWidth="1"/>
    <col min="13828" max="13828" width="13.5" style="346" customWidth="1"/>
    <col min="13829" max="13831" width="15" style="346" customWidth="1"/>
    <col min="13832" max="13832" width="10.83203125" style="346"/>
    <col min="13833" max="13833" width="14.5" style="346" customWidth="1"/>
    <col min="13834" max="14080" width="10.83203125" style="346"/>
    <col min="14081" max="14081" width="3.6640625" style="346" customWidth="1"/>
    <col min="14082" max="14082" width="15.1640625" style="346" customWidth="1"/>
    <col min="14083" max="14083" width="15" style="346" customWidth="1"/>
    <col min="14084" max="14084" width="13.5" style="346" customWidth="1"/>
    <col min="14085" max="14087" width="15" style="346" customWidth="1"/>
    <col min="14088" max="14088" width="10.83203125" style="346"/>
    <col min="14089" max="14089" width="14.5" style="346" customWidth="1"/>
    <col min="14090" max="14336" width="10.83203125" style="346"/>
    <col min="14337" max="14337" width="3.6640625" style="346" customWidth="1"/>
    <col min="14338" max="14338" width="15.1640625" style="346" customWidth="1"/>
    <col min="14339" max="14339" width="15" style="346" customWidth="1"/>
    <col min="14340" max="14340" width="13.5" style="346" customWidth="1"/>
    <col min="14341" max="14343" width="15" style="346" customWidth="1"/>
    <col min="14344" max="14344" width="10.83203125" style="346"/>
    <col min="14345" max="14345" width="14.5" style="346" customWidth="1"/>
    <col min="14346" max="14592" width="10.83203125" style="346"/>
    <col min="14593" max="14593" width="3.6640625" style="346" customWidth="1"/>
    <col min="14594" max="14594" width="15.1640625" style="346" customWidth="1"/>
    <col min="14595" max="14595" width="15" style="346" customWidth="1"/>
    <col min="14596" max="14596" width="13.5" style="346" customWidth="1"/>
    <col min="14597" max="14599" width="15" style="346" customWidth="1"/>
    <col min="14600" max="14600" width="10.83203125" style="346"/>
    <col min="14601" max="14601" width="14.5" style="346" customWidth="1"/>
    <col min="14602" max="14848" width="10.83203125" style="346"/>
    <col min="14849" max="14849" width="3.6640625" style="346" customWidth="1"/>
    <col min="14850" max="14850" width="15.1640625" style="346" customWidth="1"/>
    <col min="14851" max="14851" width="15" style="346" customWidth="1"/>
    <col min="14852" max="14852" width="13.5" style="346" customWidth="1"/>
    <col min="14853" max="14855" width="15" style="346" customWidth="1"/>
    <col min="14856" max="14856" width="10.83203125" style="346"/>
    <col min="14857" max="14857" width="14.5" style="346" customWidth="1"/>
    <col min="14858" max="15104" width="10.83203125" style="346"/>
    <col min="15105" max="15105" width="3.6640625" style="346" customWidth="1"/>
    <col min="15106" max="15106" width="15.1640625" style="346" customWidth="1"/>
    <col min="15107" max="15107" width="15" style="346" customWidth="1"/>
    <col min="15108" max="15108" width="13.5" style="346" customWidth="1"/>
    <col min="15109" max="15111" width="15" style="346" customWidth="1"/>
    <col min="15112" max="15112" width="10.83203125" style="346"/>
    <col min="15113" max="15113" width="14.5" style="346" customWidth="1"/>
    <col min="15114" max="15360" width="10.83203125" style="346"/>
    <col min="15361" max="15361" width="3.6640625" style="346" customWidth="1"/>
    <col min="15362" max="15362" width="15.1640625" style="346" customWidth="1"/>
    <col min="15363" max="15363" width="15" style="346" customWidth="1"/>
    <col min="15364" max="15364" width="13.5" style="346" customWidth="1"/>
    <col min="15365" max="15367" width="15" style="346" customWidth="1"/>
    <col min="15368" max="15368" width="10.83203125" style="346"/>
    <col min="15369" max="15369" width="14.5" style="346" customWidth="1"/>
    <col min="15370" max="15616" width="10.83203125" style="346"/>
    <col min="15617" max="15617" width="3.6640625" style="346" customWidth="1"/>
    <col min="15618" max="15618" width="15.1640625" style="346" customWidth="1"/>
    <col min="15619" max="15619" width="15" style="346" customWidth="1"/>
    <col min="15620" max="15620" width="13.5" style="346" customWidth="1"/>
    <col min="15621" max="15623" width="15" style="346" customWidth="1"/>
    <col min="15624" max="15624" width="10.83203125" style="346"/>
    <col min="15625" max="15625" width="14.5" style="346" customWidth="1"/>
    <col min="15626" max="15872" width="10.83203125" style="346"/>
    <col min="15873" max="15873" width="3.6640625" style="346" customWidth="1"/>
    <col min="15874" max="15874" width="15.1640625" style="346" customWidth="1"/>
    <col min="15875" max="15875" width="15" style="346" customWidth="1"/>
    <col min="15876" max="15876" width="13.5" style="346" customWidth="1"/>
    <col min="15877" max="15879" width="15" style="346" customWidth="1"/>
    <col min="15880" max="15880" width="10.83203125" style="346"/>
    <col min="15881" max="15881" width="14.5" style="346" customWidth="1"/>
    <col min="15882" max="16128" width="10.83203125" style="346"/>
    <col min="16129" max="16129" width="3.6640625" style="346" customWidth="1"/>
    <col min="16130" max="16130" width="15.1640625" style="346" customWidth="1"/>
    <col min="16131" max="16131" width="15" style="346" customWidth="1"/>
    <col min="16132" max="16132" width="13.5" style="346" customWidth="1"/>
    <col min="16133" max="16135" width="15" style="346" customWidth="1"/>
    <col min="16136" max="16136" width="10.83203125" style="346"/>
    <col min="16137" max="16137" width="14.5" style="346" customWidth="1"/>
    <col min="16138" max="16384" width="10.83203125" style="346"/>
  </cols>
  <sheetData>
    <row r="1" spans="2:11">
      <c r="B1" s="347" t="s">
        <v>107</v>
      </c>
      <c r="C1" s="348" t="s">
        <v>108</v>
      </c>
      <c r="D1" s="347"/>
      <c r="E1" s="347"/>
      <c r="F1" s="347"/>
      <c r="G1" s="347"/>
      <c r="H1" s="349"/>
    </row>
    <row r="2" spans="2:11">
      <c r="B2" s="347" t="s">
        <v>109</v>
      </c>
      <c r="C2" s="348">
        <v>2006.172</v>
      </c>
      <c r="D2" s="349"/>
      <c r="E2" s="350"/>
      <c r="F2" s="349"/>
      <c r="G2" s="349"/>
      <c r="H2" s="349"/>
    </row>
    <row r="3" spans="2:11">
      <c r="B3" s="347" t="s">
        <v>110</v>
      </c>
      <c r="C3" s="347" t="s">
        <v>111</v>
      </c>
      <c r="D3" s="349"/>
      <c r="E3" s="349"/>
      <c r="F3" s="349"/>
      <c r="G3" s="349"/>
      <c r="H3" s="349"/>
    </row>
    <row r="4" spans="2:11" ht="10.5" customHeight="1">
      <c r="D4" s="349"/>
      <c r="E4" s="349"/>
      <c r="F4" s="349"/>
      <c r="G4" s="349"/>
      <c r="H4" s="349"/>
    </row>
    <row r="5" spans="2:11">
      <c r="B5" s="351" t="s">
        <v>112</v>
      </c>
      <c r="C5" s="349"/>
      <c r="D5" s="349"/>
      <c r="E5" s="349"/>
      <c r="F5" s="349"/>
      <c r="G5" s="349"/>
      <c r="H5" s="349"/>
    </row>
    <row r="6" spans="2:11">
      <c r="B6" s="352" t="s">
        <v>113</v>
      </c>
      <c r="C6" s="353">
        <v>38930</v>
      </c>
      <c r="D6" s="354" t="s">
        <v>114</v>
      </c>
      <c r="E6" s="354" t="s">
        <v>115</v>
      </c>
      <c r="F6" s="355">
        <v>739.4</v>
      </c>
      <c r="G6" s="349"/>
      <c r="H6" s="349"/>
    </row>
    <row r="7" spans="2:11" s="356" customFormat="1" ht="13.5" customHeight="1">
      <c r="B7" s="348" t="s">
        <v>49</v>
      </c>
      <c r="C7" s="357"/>
      <c r="D7" s="347"/>
      <c r="E7" s="347"/>
      <c r="F7" s="347"/>
      <c r="G7" s="347"/>
      <c r="H7" s="347"/>
      <c r="K7" s="346"/>
    </row>
    <row r="8" spans="2:11" ht="18.75" customHeight="1">
      <c r="B8" s="516" t="s">
        <v>116</v>
      </c>
      <c r="C8" s="516"/>
      <c r="D8" s="516"/>
      <c r="E8" s="516"/>
      <c r="F8" s="516"/>
      <c r="G8" s="516"/>
      <c r="H8" s="349"/>
    </row>
    <row r="9" spans="2:11" ht="20.25" customHeight="1">
      <c r="B9" s="355" t="s">
        <v>117</v>
      </c>
      <c r="C9" s="355"/>
      <c r="D9" s="353">
        <v>39052</v>
      </c>
      <c r="E9" s="349"/>
      <c r="F9" s="349"/>
      <c r="G9" s="349"/>
      <c r="H9" s="349"/>
      <c r="I9" s="358"/>
      <c r="J9" s="358"/>
    </row>
    <row r="10" spans="2:11" ht="15" customHeight="1">
      <c r="B10" s="355" t="s">
        <v>118</v>
      </c>
      <c r="C10" s="355"/>
      <c r="D10" s="353">
        <v>38961</v>
      </c>
      <c r="E10" s="349"/>
      <c r="F10" s="359"/>
      <c r="G10" s="349"/>
      <c r="H10" s="349"/>
      <c r="I10" s="358"/>
      <c r="J10" s="358"/>
    </row>
    <row r="11" spans="2:11" ht="10.5" customHeight="1">
      <c r="B11" s="360"/>
      <c r="C11" s="360"/>
      <c r="D11" s="361"/>
      <c r="E11" s="349"/>
      <c r="F11" s="362"/>
      <c r="G11" s="349"/>
      <c r="H11" s="349"/>
      <c r="I11" s="358"/>
      <c r="J11" s="358"/>
    </row>
    <row r="12" spans="2:11" ht="13.5" customHeight="1">
      <c r="B12" s="363" t="s">
        <v>119</v>
      </c>
      <c r="C12" s="363"/>
      <c r="D12" s="349"/>
      <c r="E12" s="349"/>
      <c r="F12" s="349"/>
      <c r="G12" s="349"/>
      <c r="H12" s="349"/>
      <c r="I12" s="358"/>
      <c r="J12" s="358"/>
    </row>
    <row r="13" spans="2:11" ht="5.25" customHeight="1">
      <c r="B13" s="349"/>
      <c r="C13" s="349"/>
      <c r="D13" s="349"/>
      <c r="E13" s="349"/>
      <c r="F13" s="349"/>
      <c r="G13" s="349"/>
      <c r="H13" s="349"/>
      <c r="I13" s="358"/>
      <c r="J13" s="358"/>
    </row>
    <row r="14" spans="2:11" ht="16.5" customHeight="1">
      <c r="B14" s="513" t="s">
        <v>120</v>
      </c>
      <c r="C14" s="513"/>
      <c r="D14" s="364">
        <v>737.7</v>
      </c>
      <c r="E14" s="514">
        <f>D14/D15</f>
        <v>0.99770083850000002</v>
      </c>
      <c r="F14" s="514"/>
      <c r="G14" s="358"/>
      <c r="H14" s="349"/>
      <c r="I14" s="358"/>
      <c r="J14" s="358"/>
    </row>
    <row r="15" spans="2:11" ht="16.5" customHeight="1">
      <c r="B15" s="515" t="s">
        <v>121</v>
      </c>
      <c r="C15" s="515"/>
      <c r="D15" s="365">
        <v>739.4</v>
      </c>
      <c r="E15" s="366">
        <v>0.998</v>
      </c>
      <c r="F15" s="137" t="s">
        <v>122</v>
      </c>
      <c r="G15" s="358"/>
      <c r="H15" s="349"/>
      <c r="I15" s="358"/>
      <c r="J15" s="358"/>
    </row>
    <row r="16" spans="2:11" s="368" customFormat="1" ht="17.25" customHeight="1">
      <c r="B16" s="371"/>
      <c r="C16" s="372"/>
      <c r="D16" s="373"/>
      <c r="E16" s="373"/>
      <c r="F16" s="373"/>
      <c r="G16" s="374"/>
      <c r="H16" s="369"/>
      <c r="I16" s="375"/>
      <c r="J16" s="370"/>
    </row>
    <row r="17" spans="1:19" ht="18" customHeight="1">
      <c r="B17" s="516" t="s">
        <v>124</v>
      </c>
      <c r="C17" s="516"/>
      <c r="D17" s="516"/>
      <c r="E17" s="516"/>
      <c r="F17" s="516"/>
      <c r="G17" s="516"/>
      <c r="H17" s="349"/>
      <c r="I17" s="376"/>
    </row>
    <row r="18" spans="1:19" ht="18.75" customHeight="1">
      <c r="B18" s="355" t="s">
        <v>117</v>
      </c>
      <c r="C18" s="355"/>
      <c r="D18" s="353">
        <v>39203</v>
      </c>
      <c r="E18" s="349"/>
      <c r="F18" s="349"/>
      <c r="G18" s="349"/>
      <c r="H18" s="349"/>
      <c r="I18" s="377"/>
      <c r="J18" s="358"/>
    </row>
    <row r="19" spans="1:19" ht="13.5" customHeight="1">
      <c r="B19" s="355" t="s">
        <v>118</v>
      </c>
      <c r="C19" s="355"/>
      <c r="D19" s="353">
        <v>39114</v>
      </c>
      <c r="E19" s="349"/>
      <c r="F19" s="359"/>
      <c r="G19" s="349"/>
      <c r="H19" s="349"/>
      <c r="I19" s="377"/>
      <c r="J19" s="358"/>
    </row>
    <row r="20" spans="1:19" ht="10.5" customHeight="1">
      <c r="B20" s="360"/>
      <c r="C20" s="360"/>
      <c r="D20" s="361"/>
      <c r="E20" s="349"/>
      <c r="F20" s="362"/>
      <c r="G20" s="349"/>
      <c r="H20" s="349"/>
      <c r="I20" s="377"/>
      <c r="J20" s="358"/>
    </row>
    <row r="21" spans="1:19" ht="13.5" customHeight="1">
      <c r="B21" s="367" t="s">
        <v>119</v>
      </c>
      <c r="C21" s="363"/>
      <c r="D21" s="349"/>
      <c r="E21" s="349"/>
      <c r="F21" s="349"/>
      <c r="G21" s="349"/>
      <c r="H21" s="349"/>
      <c r="I21" s="377"/>
      <c r="J21" s="358"/>
    </row>
    <row r="22" spans="1:19" ht="5.25" customHeight="1">
      <c r="B22" s="349"/>
      <c r="C22" s="349"/>
      <c r="D22" s="349"/>
      <c r="E22" s="349"/>
      <c r="F22" s="349"/>
      <c r="G22" s="349"/>
      <c r="H22" s="349"/>
      <c r="I22" s="377"/>
      <c r="J22" s="358"/>
    </row>
    <row r="23" spans="1:19" ht="16.5" customHeight="1">
      <c r="B23" s="513" t="s">
        <v>125</v>
      </c>
      <c r="C23" s="513"/>
      <c r="D23" s="364">
        <v>747.5</v>
      </c>
      <c r="E23" s="514">
        <f>D23/D24</f>
        <v>1.0109548282</v>
      </c>
      <c r="F23" s="514"/>
      <c r="G23" s="358"/>
      <c r="H23" s="349"/>
      <c r="I23" s="377"/>
      <c r="J23" s="358"/>
    </row>
    <row r="24" spans="1:19" ht="16.5" customHeight="1">
      <c r="B24" s="515" t="s">
        <v>121</v>
      </c>
      <c r="C24" s="515"/>
      <c r="D24" s="365">
        <v>739.4</v>
      </c>
      <c r="E24" s="366">
        <v>1.0109999999999999</v>
      </c>
      <c r="F24" s="13" t="s">
        <v>122</v>
      </c>
      <c r="G24" s="358"/>
      <c r="H24" s="349"/>
      <c r="I24" s="377"/>
      <c r="J24" s="358"/>
    </row>
    <row r="25" spans="1:19" ht="10.5" customHeight="1">
      <c r="B25" s="378"/>
      <c r="C25" s="379"/>
      <c r="D25" s="380"/>
      <c r="E25" s="380"/>
      <c r="F25" s="380"/>
      <c r="G25" s="381"/>
    </row>
    <row r="26" spans="1:19" ht="12" customHeight="1" thickBot="1">
      <c r="B26" s="382"/>
      <c r="C26" s="383"/>
      <c r="I26" s="376"/>
      <c r="J26" s="376"/>
      <c r="K26" s="376"/>
      <c r="L26" s="376"/>
      <c r="M26" s="376"/>
      <c r="N26" s="376"/>
    </row>
    <row r="27" spans="1:19" ht="14.25" customHeight="1" thickBot="1">
      <c r="B27" s="511" t="s">
        <v>93</v>
      </c>
      <c r="C27" s="512"/>
      <c r="D27" s="384"/>
      <c r="E27" s="507" t="s">
        <v>123</v>
      </c>
      <c r="F27" s="508"/>
      <c r="G27" s="509"/>
      <c r="H27" s="510"/>
      <c r="I27" s="510"/>
      <c r="J27" s="510"/>
      <c r="K27" s="510"/>
      <c r="L27" s="510"/>
      <c r="M27" s="510"/>
      <c r="N27" s="510"/>
      <c r="O27" s="510"/>
      <c r="P27" s="510"/>
      <c r="Q27" s="510"/>
      <c r="R27" s="510"/>
      <c r="S27" s="510"/>
    </row>
    <row r="28" spans="1:19" ht="14.25" customHeight="1">
      <c r="A28" s="137" t="s">
        <v>126</v>
      </c>
      <c r="B28" s="385">
        <v>797061.05</v>
      </c>
      <c r="C28" s="386">
        <v>0.998</v>
      </c>
      <c r="D28" s="387">
        <f>B28*C28</f>
        <v>795466.93</v>
      </c>
      <c r="E28" s="388">
        <f>D28-B28</f>
        <v>-1594.12</v>
      </c>
      <c r="F28" s="389">
        <f>ROUND(E28*19.6%,2)</f>
        <v>-312.45</v>
      </c>
      <c r="G28" s="390">
        <f>SUM(E28:F28)</f>
        <v>-1906.57</v>
      </c>
      <c r="I28" s="376"/>
      <c r="J28" s="376"/>
      <c r="K28" s="376"/>
      <c r="L28" s="376"/>
      <c r="M28" s="376"/>
      <c r="N28" s="376"/>
    </row>
    <row r="29" spans="1:19" ht="14.25" customHeight="1">
      <c r="A29" s="137" t="s">
        <v>127</v>
      </c>
      <c r="B29" s="391">
        <v>94008.42</v>
      </c>
      <c r="C29" s="392">
        <v>1.0109999999999999</v>
      </c>
      <c r="D29" s="393">
        <f>B29*C29</f>
        <v>95042.51</v>
      </c>
      <c r="E29" s="394">
        <f>D29-B29</f>
        <v>1034.0899999999999</v>
      </c>
      <c r="F29" s="395">
        <f>ROUND(E29*19.6%,2)</f>
        <v>202.68</v>
      </c>
      <c r="G29" s="396">
        <f>SUM(E29:F29)</f>
        <v>1236.77</v>
      </c>
      <c r="I29" s="376"/>
      <c r="J29" s="376"/>
      <c r="K29" s="376"/>
      <c r="L29" s="376"/>
      <c r="M29" s="376"/>
      <c r="N29" s="376"/>
    </row>
    <row r="30" spans="1:19" ht="14.25" customHeight="1" thickBot="1">
      <c r="B30" s="397">
        <f>SUM(B28:B29)</f>
        <v>891069.47</v>
      </c>
      <c r="C30" s="398"/>
      <c r="D30" s="399">
        <f>SUM(D28:D29)</f>
        <v>890509.44</v>
      </c>
      <c r="E30" s="400">
        <f>SUM(E28:E29)</f>
        <v>-560.03</v>
      </c>
      <c r="F30" s="401">
        <f>SUM(F28:F29)</f>
        <v>-109.77</v>
      </c>
      <c r="G30" s="402">
        <f>SUM(G28:G29)</f>
        <v>-669.8</v>
      </c>
      <c r="I30" s="376"/>
      <c r="J30" s="376"/>
      <c r="K30" s="376"/>
      <c r="L30" s="376"/>
      <c r="M30" s="376"/>
      <c r="N30" s="376"/>
    </row>
    <row r="31" spans="1:19" ht="14.25" customHeight="1" thickBot="1">
      <c r="B31" s="403"/>
      <c r="C31" s="404"/>
      <c r="D31" s="365"/>
      <c r="E31" s="137"/>
      <c r="F31" s="137"/>
      <c r="G31" s="137"/>
      <c r="I31" s="376"/>
      <c r="J31" s="376"/>
      <c r="K31" s="376"/>
      <c r="L31" s="376"/>
      <c r="M31" s="376"/>
      <c r="N31" s="376"/>
    </row>
    <row r="32" spans="1:19" ht="14.25" customHeight="1" thickBot="1">
      <c r="B32" s="505" t="s">
        <v>95</v>
      </c>
      <c r="C32" s="506"/>
      <c r="D32" s="405"/>
      <c r="E32" s="507" t="s">
        <v>123</v>
      </c>
      <c r="F32" s="508"/>
      <c r="G32" s="509"/>
      <c r="I32" s="376"/>
      <c r="J32" s="376"/>
      <c r="K32" s="376"/>
      <c r="L32" s="376"/>
      <c r="M32" s="376"/>
      <c r="N32" s="376"/>
    </row>
    <row r="33" spans="1:14" ht="14.25" customHeight="1">
      <c r="A33" s="137" t="s">
        <v>126</v>
      </c>
      <c r="B33" s="406">
        <v>35123.24</v>
      </c>
      <c r="C33" s="386">
        <v>0.998</v>
      </c>
      <c r="D33" s="407">
        <f>B33*C33</f>
        <v>35052.99</v>
      </c>
      <c r="E33" s="388">
        <f>D33-B33</f>
        <v>-70.25</v>
      </c>
      <c r="F33" s="389">
        <f>ROUND(E33*19.6%,2)</f>
        <v>-13.77</v>
      </c>
      <c r="G33" s="390">
        <f>SUM(E33:F33)</f>
        <v>-84.02</v>
      </c>
      <c r="I33" s="376"/>
      <c r="J33" s="376"/>
      <c r="K33" s="376"/>
      <c r="L33" s="376"/>
      <c r="M33" s="376"/>
      <c r="N33" s="376"/>
    </row>
    <row r="34" spans="1:14" ht="14.25" customHeight="1">
      <c r="A34" s="137" t="s">
        <v>127</v>
      </c>
      <c r="B34" s="391">
        <v>3500</v>
      </c>
      <c r="C34" s="392">
        <v>1.0109999999999999</v>
      </c>
      <c r="D34" s="408">
        <f>B34*C34</f>
        <v>3538.5</v>
      </c>
      <c r="E34" s="394">
        <f>D34-B34</f>
        <v>38.5</v>
      </c>
      <c r="F34" s="395">
        <f>ROUND(E34*19.6%,2)</f>
        <v>7.55</v>
      </c>
      <c r="G34" s="396">
        <f>SUM(E34:F34)</f>
        <v>46.05</v>
      </c>
      <c r="I34" s="376"/>
      <c r="J34" s="376"/>
      <c r="K34" s="376"/>
      <c r="L34" s="376"/>
      <c r="M34" s="376"/>
      <c r="N34" s="376"/>
    </row>
    <row r="35" spans="1:14" ht="14.25" customHeight="1" thickBot="1">
      <c r="B35" s="397">
        <f>SUM(B33:B34)</f>
        <v>38623.24</v>
      </c>
      <c r="C35" s="398"/>
      <c r="D35" s="409">
        <f>SUM(D33:D34)</f>
        <v>38591.49</v>
      </c>
      <c r="E35" s="400">
        <f>SUM(E33:E34)</f>
        <v>-31.75</v>
      </c>
      <c r="F35" s="401">
        <f>SUM(F33:F34)</f>
        <v>-6.22</v>
      </c>
      <c r="G35" s="402">
        <f>SUM(G33:G34)</f>
        <v>-37.97</v>
      </c>
      <c r="I35" s="376"/>
      <c r="J35" s="376"/>
      <c r="K35" s="376"/>
      <c r="L35" s="376"/>
      <c r="M35" s="376"/>
      <c r="N35" s="376"/>
    </row>
    <row r="36" spans="1:14" ht="14.25" customHeight="1" thickBot="1">
      <c r="B36" s="137"/>
      <c r="C36" s="137"/>
      <c r="D36" s="137"/>
      <c r="E36" s="137"/>
      <c r="F36" s="137"/>
      <c r="G36" s="137"/>
      <c r="I36" s="376"/>
      <c r="J36" s="376"/>
      <c r="K36" s="376"/>
      <c r="L36" s="376"/>
      <c r="M36" s="376"/>
      <c r="N36" s="376"/>
    </row>
    <row r="37" spans="1:14" ht="14.25" customHeight="1" thickBot="1">
      <c r="B37" s="505" t="s">
        <v>96</v>
      </c>
      <c r="C37" s="506"/>
      <c r="D37" s="405"/>
      <c r="E37" s="507" t="s">
        <v>123</v>
      </c>
      <c r="F37" s="508"/>
      <c r="G37" s="509"/>
      <c r="I37" s="376"/>
      <c r="J37" s="376"/>
      <c r="K37" s="376"/>
      <c r="L37" s="376"/>
      <c r="M37" s="376"/>
      <c r="N37" s="376"/>
    </row>
    <row r="38" spans="1:14" ht="14.25" customHeight="1">
      <c r="A38" s="137" t="s">
        <v>126</v>
      </c>
      <c r="B38" s="406">
        <v>30640.77</v>
      </c>
      <c r="C38" s="386">
        <v>1</v>
      </c>
      <c r="D38" s="410">
        <f>B38*C38</f>
        <v>30640.77</v>
      </c>
      <c r="E38" s="388">
        <v>0</v>
      </c>
      <c r="F38" s="389">
        <f>ROUND(E38*19.6%,2)</f>
        <v>0</v>
      </c>
      <c r="G38" s="390">
        <f>SUM(E38:F38)</f>
        <v>0</v>
      </c>
      <c r="I38" s="376"/>
      <c r="J38" s="376"/>
      <c r="K38" s="376"/>
      <c r="L38" s="376"/>
      <c r="M38" s="376"/>
      <c r="N38" s="376"/>
    </row>
    <row r="39" spans="1:14" ht="14.25" customHeight="1">
      <c r="A39" s="137" t="s">
        <v>127</v>
      </c>
      <c r="B39" s="391">
        <v>4950</v>
      </c>
      <c r="C39" s="392">
        <v>1</v>
      </c>
      <c r="D39" s="408">
        <f>B39*C39</f>
        <v>4950</v>
      </c>
      <c r="E39" s="394">
        <v>0</v>
      </c>
      <c r="F39" s="395">
        <f>ROUND(E39*19.6%,2)</f>
        <v>0</v>
      </c>
      <c r="G39" s="396">
        <f>SUM(E39:F39)</f>
        <v>0</v>
      </c>
      <c r="H39" s="411"/>
      <c r="I39" s="411"/>
      <c r="J39" s="376"/>
      <c r="K39" s="376"/>
      <c r="L39" s="376"/>
      <c r="M39" s="376"/>
      <c r="N39" s="376"/>
    </row>
    <row r="40" spans="1:14" ht="14.25" customHeight="1" thickBot="1">
      <c r="B40" s="397">
        <f>SUM(B38:B39)</f>
        <v>35590.769999999997</v>
      </c>
      <c r="C40" s="398"/>
      <c r="D40" s="409">
        <f>SUM(D38:D39)</f>
        <v>35590.769999999997</v>
      </c>
      <c r="E40" s="400">
        <f>SUM(E38:E39)</f>
        <v>0</v>
      </c>
      <c r="F40" s="401">
        <f>SUM(F38:F39)</f>
        <v>0</v>
      </c>
      <c r="G40" s="402">
        <f>SUM(G38:G39)</f>
        <v>0</v>
      </c>
      <c r="H40" s="411"/>
      <c r="I40" s="411"/>
      <c r="J40" s="376"/>
      <c r="K40" s="376"/>
    </row>
    <row r="41" spans="1:14" ht="14.25" customHeight="1" thickBot="1">
      <c r="B41" s="137"/>
      <c r="C41" s="178"/>
      <c r="D41" s="412"/>
      <c r="E41" s="412"/>
      <c r="F41" s="412"/>
      <c r="G41" s="178"/>
      <c r="H41" s="411"/>
      <c r="I41" s="411"/>
      <c r="J41" s="376"/>
      <c r="K41" s="376"/>
    </row>
    <row r="42" spans="1:14" ht="14.25" customHeight="1" thickBot="1">
      <c r="B42" s="505" t="s">
        <v>97</v>
      </c>
      <c r="C42" s="506"/>
      <c r="D42" s="413"/>
      <c r="E42" s="507" t="s">
        <v>123</v>
      </c>
      <c r="F42" s="508"/>
      <c r="G42" s="509"/>
      <c r="H42" s="411"/>
      <c r="I42" s="411"/>
      <c r="J42" s="376"/>
      <c r="K42" s="376"/>
    </row>
    <row r="43" spans="1:14" ht="14.25" customHeight="1">
      <c r="A43" s="137" t="s">
        <v>126</v>
      </c>
      <c r="B43" s="406">
        <v>217875.54</v>
      </c>
      <c r="C43" s="386">
        <v>0.998</v>
      </c>
      <c r="D43" s="410">
        <f>B43*C43</f>
        <v>217439.79</v>
      </c>
      <c r="E43" s="388">
        <f>D43-B43</f>
        <v>-435.75</v>
      </c>
      <c r="F43" s="389">
        <f>ROUND(E43*19.6%,2)</f>
        <v>-85.41</v>
      </c>
      <c r="G43" s="390">
        <f>SUM(E43:F43)</f>
        <v>-521.16</v>
      </c>
      <c r="H43" s="411"/>
      <c r="I43" s="411"/>
      <c r="J43" s="376"/>
      <c r="K43" s="376"/>
    </row>
    <row r="44" spans="1:14" ht="14.25" customHeight="1">
      <c r="A44" s="137" t="s">
        <v>127</v>
      </c>
      <c r="B44" s="391">
        <v>28323.82</v>
      </c>
      <c r="C44" s="392">
        <v>1.0109999999999999</v>
      </c>
      <c r="D44" s="408">
        <f>B44*C44</f>
        <v>28635.38</v>
      </c>
      <c r="E44" s="394">
        <f>D44-B44</f>
        <v>311.56</v>
      </c>
      <c r="F44" s="395">
        <f>ROUND(E44*19.6%,2)</f>
        <v>61.07</v>
      </c>
      <c r="G44" s="396">
        <f>SUM(E44:F44)</f>
        <v>372.63</v>
      </c>
      <c r="H44" s="411"/>
      <c r="I44" s="411"/>
      <c r="J44" s="376"/>
      <c r="K44" s="376"/>
    </row>
    <row r="45" spans="1:14" ht="14.25" customHeight="1" thickBot="1">
      <c r="B45" s="397">
        <f>SUM(B43:B44)</f>
        <v>246199.36</v>
      </c>
      <c r="C45" s="398"/>
      <c r="D45" s="409">
        <f>SUM(D43:D44)</f>
        <v>246075.17</v>
      </c>
      <c r="E45" s="400">
        <f>SUM(E43:E44)</f>
        <v>-124.19</v>
      </c>
      <c r="F45" s="401">
        <f>SUM(F43:F44)</f>
        <v>-24.34</v>
      </c>
      <c r="G45" s="402">
        <f>SUM(G43:G44)</f>
        <v>-148.53</v>
      </c>
      <c r="H45" s="411"/>
      <c r="I45" s="411"/>
      <c r="J45" s="376"/>
      <c r="K45" s="376"/>
    </row>
    <row r="46" spans="1:14" ht="14.25" customHeight="1" thickBot="1">
      <c r="B46" s="178"/>
      <c r="C46" s="178"/>
      <c r="D46" s="178"/>
      <c r="E46" s="178"/>
      <c r="F46" s="178"/>
      <c r="G46" s="178"/>
      <c r="H46" s="411"/>
      <c r="I46" s="411"/>
      <c r="J46" s="376"/>
      <c r="K46" s="376"/>
    </row>
    <row r="47" spans="1:14" ht="14.25" customHeight="1" thickBot="1">
      <c r="B47" s="505" t="s">
        <v>128</v>
      </c>
      <c r="C47" s="506"/>
      <c r="D47" s="414"/>
      <c r="E47" s="507" t="s">
        <v>123</v>
      </c>
      <c r="F47" s="508"/>
      <c r="G47" s="509"/>
      <c r="H47" s="411"/>
      <c r="I47" s="411"/>
      <c r="J47" s="376"/>
      <c r="K47" s="376"/>
    </row>
    <row r="48" spans="1:14" ht="14.25" customHeight="1">
      <c r="A48" s="137" t="s">
        <v>126</v>
      </c>
      <c r="B48" s="406">
        <v>67686.03</v>
      </c>
      <c r="C48" s="386">
        <v>0.998</v>
      </c>
      <c r="D48" s="410">
        <f>B48*C48</f>
        <v>67550.66</v>
      </c>
      <c r="E48" s="388">
        <f>D48-B48</f>
        <v>-135.37</v>
      </c>
      <c r="F48" s="389">
        <f>ROUND(E48*19.6%,2)</f>
        <v>-26.53</v>
      </c>
      <c r="G48" s="390">
        <f>SUM(E48:F48)</f>
        <v>-161.9</v>
      </c>
      <c r="H48" s="376"/>
      <c r="I48" s="376"/>
      <c r="J48" s="376"/>
      <c r="K48" s="376"/>
    </row>
    <row r="49" spans="1:9" ht="14.25" customHeight="1">
      <c r="A49" s="137" t="s">
        <v>127</v>
      </c>
      <c r="B49" s="391">
        <v>142815.78</v>
      </c>
      <c r="C49" s="392">
        <v>1.0109999999999999</v>
      </c>
      <c r="D49" s="408">
        <f>B49*C49</f>
        <v>144386.75</v>
      </c>
      <c r="E49" s="394">
        <f>D49-B49</f>
        <v>1570.97</v>
      </c>
      <c r="F49" s="395">
        <f>ROUND(E49*19.6%,2)</f>
        <v>307.91000000000003</v>
      </c>
      <c r="G49" s="396">
        <f>SUM(E49:F49)</f>
        <v>1878.88</v>
      </c>
      <c r="I49" s="376"/>
    </row>
    <row r="50" spans="1:9" ht="14.25" customHeight="1" thickBot="1">
      <c r="B50" s="397">
        <f>SUM(B48:B49)</f>
        <v>210501.81</v>
      </c>
      <c r="C50" s="398"/>
      <c r="D50" s="409">
        <f>SUM(D48:D49)</f>
        <v>211937.41</v>
      </c>
      <c r="E50" s="400">
        <f>SUM(E48:E49)</f>
        <v>1435.6</v>
      </c>
      <c r="F50" s="401">
        <f>SUM(F48:F49)</f>
        <v>281.38</v>
      </c>
      <c r="G50" s="402">
        <f>SUM(G48:G49)</f>
        <v>1716.98</v>
      </c>
    </row>
    <row r="51" spans="1:9" ht="14.25" customHeight="1" thickBot="1">
      <c r="B51" s="137"/>
      <c r="C51" s="137"/>
      <c r="D51" s="137"/>
      <c r="E51" s="137"/>
      <c r="F51" s="137"/>
      <c r="G51" s="137"/>
    </row>
    <row r="52" spans="1:9" ht="17" thickBot="1">
      <c r="B52" s="505" t="s">
        <v>129</v>
      </c>
      <c r="C52" s="506"/>
      <c r="D52" s="405"/>
      <c r="E52" s="507" t="s">
        <v>123</v>
      </c>
      <c r="F52" s="508"/>
      <c r="G52" s="509"/>
    </row>
    <row r="53" spans="1:9">
      <c r="A53" s="137" t="s">
        <v>126</v>
      </c>
      <c r="B53" s="406">
        <v>24881.43</v>
      </c>
      <c r="C53" s="386">
        <v>0.998</v>
      </c>
      <c r="D53" s="410">
        <f>B53*C53</f>
        <v>24831.67</v>
      </c>
      <c r="E53" s="388">
        <f>D53-B53</f>
        <v>-49.76</v>
      </c>
      <c r="F53" s="389">
        <f>ROUND(E53*19.6%,2)</f>
        <v>-9.75</v>
      </c>
      <c r="G53" s="390">
        <f>SUM(E53:F53)</f>
        <v>-59.51</v>
      </c>
    </row>
    <row r="54" spans="1:9">
      <c r="A54" s="137" t="s">
        <v>127</v>
      </c>
      <c r="B54" s="391">
        <v>857.76</v>
      </c>
      <c r="C54" s="392">
        <v>1.0109999999999999</v>
      </c>
      <c r="D54" s="408">
        <f>B54*C54</f>
        <v>867.2</v>
      </c>
      <c r="E54" s="394">
        <f>D54-B54</f>
        <v>9.44</v>
      </c>
      <c r="F54" s="395">
        <f>ROUND(E54*19.6%,2)</f>
        <v>1.85</v>
      </c>
      <c r="G54" s="396">
        <f>SUM(E54:F54)</f>
        <v>11.29</v>
      </c>
    </row>
    <row r="55" spans="1:9" ht="17" thickBot="1">
      <c r="B55" s="397">
        <f>SUM(B53:B54)</f>
        <v>25739.19</v>
      </c>
      <c r="C55" s="398"/>
      <c r="D55" s="409">
        <f>SUM(D53:D54)</f>
        <v>25698.87</v>
      </c>
      <c r="E55" s="400">
        <f>SUM(E53:E54)</f>
        <v>-40.32</v>
      </c>
      <c r="F55" s="401">
        <f>SUM(F53:F54)</f>
        <v>-7.9</v>
      </c>
      <c r="G55" s="402">
        <f>SUM(G53:G54)</f>
        <v>-48.22</v>
      </c>
    </row>
    <row r="56" spans="1:9" ht="17" thickBot="1">
      <c r="B56" s="137"/>
      <c r="C56" s="137"/>
      <c r="D56" s="137"/>
      <c r="E56" s="137"/>
      <c r="F56" s="137"/>
      <c r="G56" s="137"/>
    </row>
    <row r="57" spans="1:9" ht="17" thickBot="1">
      <c r="B57" s="505" t="s">
        <v>130</v>
      </c>
      <c r="C57" s="506"/>
      <c r="D57" s="405"/>
      <c r="E57" s="507" t="s">
        <v>123</v>
      </c>
      <c r="F57" s="508"/>
      <c r="G57" s="509"/>
    </row>
    <row r="58" spans="1:9">
      <c r="A58" s="137" t="s">
        <v>126</v>
      </c>
      <c r="B58" s="406">
        <v>12126.59</v>
      </c>
      <c r="C58" s="386">
        <v>0.998</v>
      </c>
      <c r="D58" s="410">
        <f>B58*C58</f>
        <v>12102.34</v>
      </c>
      <c r="E58" s="388">
        <f>D58-B58</f>
        <v>-24.25</v>
      </c>
      <c r="F58" s="389">
        <f>ROUND(E58*19.6%,2)</f>
        <v>-4.75</v>
      </c>
      <c r="G58" s="390">
        <f>SUM(E58:F58)</f>
        <v>-29</v>
      </c>
    </row>
    <row r="59" spans="1:9">
      <c r="A59" s="137" t="s">
        <v>127</v>
      </c>
      <c r="B59" s="391">
        <v>4860</v>
      </c>
      <c r="C59" s="392">
        <v>1.0109999999999999</v>
      </c>
      <c r="D59" s="408">
        <f>B59*C59</f>
        <v>4913.46</v>
      </c>
      <c r="E59" s="394">
        <f>D59-B59</f>
        <v>53.46</v>
      </c>
      <c r="F59" s="395">
        <f>ROUND(E59*19.6%,2)</f>
        <v>10.48</v>
      </c>
      <c r="G59" s="396">
        <f>SUM(E59:F59)</f>
        <v>63.94</v>
      </c>
    </row>
    <row r="60" spans="1:9" ht="17" thickBot="1">
      <c r="B60" s="397">
        <f>SUM(B58:B59)</f>
        <v>16986.59</v>
      </c>
      <c r="C60" s="398"/>
      <c r="D60" s="409">
        <f>SUM(D58:D59)</f>
        <v>17015.8</v>
      </c>
      <c r="E60" s="400">
        <f>SUM(E58:E59)</f>
        <v>29.21</v>
      </c>
      <c r="F60" s="401">
        <f>SUM(F58:F59)</f>
        <v>5.73</v>
      </c>
      <c r="G60" s="402">
        <f>SUM(G58:G59)</f>
        <v>34.94</v>
      </c>
    </row>
    <row r="61" spans="1:9" ht="17" thickBot="1">
      <c r="B61" s="415"/>
      <c r="C61" s="416"/>
      <c r="D61" s="415"/>
      <c r="E61" s="415"/>
      <c r="F61" s="415"/>
      <c r="G61" s="415"/>
    </row>
    <row r="62" spans="1:9" ht="28.5" customHeight="1" thickBot="1">
      <c r="B62" s="458" t="s">
        <v>147</v>
      </c>
      <c r="C62" s="461"/>
      <c r="D62" s="459" t="s">
        <v>146</v>
      </c>
      <c r="E62" s="465" t="s">
        <v>148</v>
      </c>
      <c r="F62" s="466" t="s">
        <v>149</v>
      </c>
      <c r="G62" s="459" t="s">
        <v>150</v>
      </c>
    </row>
    <row r="63" spans="1:9">
      <c r="A63" s="137" t="s">
        <v>126</v>
      </c>
      <c r="B63" s="454">
        <f>B28+B33+B38+B43+B48+B53+B58</f>
        <v>1185394.6499999999</v>
      </c>
      <c r="C63" s="462"/>
      <c r="D63" s="455">
        <f>D28+D33+D38+D43+D48+D53+D58</f>
        <v>1183085.1499999999</v>
      </c>
      <c r="E63" s="454">
        <f>E28+E33+E38+E43+E48+E53+E58</f>
        <v>-2309.5</v>
      </c>
      <c r="F63" s="460">
        <f>F28+F33+F38+F43+F48+F53+F58</f>
        <v>-452.66</v>
      </c>
      <c r="G63" s="460">
        <f>G28+G33+G38+G43+G48+G53+G58</f>
        <v>-2762.16</v>
      </c>
    </row>
    <row r="64" spans="1:9" ht="17" thickBot="1">
      <c r="A64" s="137" t="s">
        <v>127</v>
      </c>
      <c r="B64" s="456">
        <f>B29+B34+B39+B44+B49+B54+B59</f>
        <v>279315.78000000003</v>
      </c>
      <c r="C64" s="463"/>
      <c r="D64" s="457">
        <f>D29+D34+D39+D44+D49+D54+D59</f>
        <v>282333.8</v>
      </c>
      <c r="E64" s="456">
        <f t="shared" ref="E64:G65" si="0">E29+E34+E39+E44+E49+E54+E59</f>
        <v>3018.02</v>
      </c>
      <c r="F64" s="467">
        <f t="shared" si="0"/>
        <v>591.54</v>
      </c>
      <c r="G64" s="467">
        <f t="shared" si="0"/>
        <v>3609.56</v>
      </c>
    </row>
    <row r="65" spans="2:7" ht="17" thickBot="1">
      <c r="B65" s="468">
        <f>B30+B35+B40+B45+B50+B55+B60</f>
        <v>1464710.43</v>
      </c>
      <c r="C65" s="469"/>
      <c r="D65" s="464">
        <f>D30+D35+D40+D45+D50+D55+D60</f>
        <v>1465418.95</v>
      </c>
      <c r="E65" s="470">
        <f t="shared" si="0"/>
        <v>708.52</v>
      </c>
      <c r="F65" s="471">
        <f t="shared" si="0"/>
        <v>138.88</v>
      </c>
      <c r="G65" s="471">
        <f t="shared" si="0"/>
        <v>847.4</v>
      </c>
    </row>
    <row r="66" spans="2:7">
      <c r="B66" s="137"/>
      <c r="C66" s="137"/>
      <c r="D66" s="178"/>
      <c r="E66" s="178"/>
      <c r="F66" s="137"/>
      <c r="G66" s="178"/>
    </row>
    <row r="67" spans="2:7">
      <c r="B67" s="137"/>
      <c r="C67" s="137"/>
      <c r="D67" s="137"/>
      <c r="E67" s="137"/>
      <c r="F67" s="137"/>
      <c r="G67" s="137"/>
    </row>
    <row r="68" spans="2:7">
      <c r="B68" s="137"/>
      <c r="C68" s="137"/>
      <c r="D68" s="137"/>
      <c r="E68" s="137"/>
      <c r="F68" s="137"/>
      <c r="G68" s="137"/>
    </row>
    <row r="69" spans="2:7">
      <c r="B69" s="137"/>
      <c r="C69" s="137"/>
      <c r="D69" s="137"/>
      <c r="E69" s="137"/>
      <c r="F69" s="137"/>
      <c r="G69" s="137"/>
    </row>
    <row r="70" spans="2:7">
      <c r="B70" s="137"/>
      <c r="C70" s="137"/>
      <c r="D70" s="137"/>
      <c r="E70" s="137"/>
      <c r="F70" s="137"/>
      <c r="G70" s="137"/>
    </row>
    <row r="71" spans="2:7">
      <c r="B71" s="137"/>
      <c r="C71" s="137"/>
      <c r="D71" s="137"/>
      <c r="E71" s="137"/>
      <c r="F71" s="137"/>
      <c r="G71" s="137"/>
    </row>
    <row r="72" spans="2:7">
      <c r="B72" s="137"/>
      <c r="C72" s="137"/>
      <c r="D72" s="137"/>
      <c r="E72" s="137"/>
      <c r="F72" s="137"/>
      <c r="G72" s="137"/>
    </row>
    <row r="73" spans="2:7">
      <c r="B73" s="137"/>
      <c r="C73" s="137"/>
      <c r="D73" s="137"/>
      <c r="E73" s="137"/>
      <c r="F73" s="137"/>
      <c r="G73" s="137"/>
    </row>
    <row r="74" spans="2:7">
      <c r="B74" s="137"/>
      <c r="C74" s="137"/>
      <c r="D74" s="137"/>
      <c r="E74" s="137"/>
      <c r="F74" s="137"/>
      <c r="G74" s="137"/>
    </row>
    <row r="75" spans="2:7">
      <c r="B75" s="137"/>
      <c r="C75" s="137"/>
      <c r="D75" s="137"/>
      <c r="E75" s="137"/>
      <c r="F75" s="137"/>
      <c r="G75" s="137"/>
    </row>
    <row r="76" spans="2:7">
      <c r="B76" s="137"/>
      <c r="C76" s="137"/>
      <c r="D76" s="137"/>
      <c r="E76" s="137"/>
      <c r="F76" s="137"/>
      <c r="G76" s="137"/>
    </row>
    <row r="77" spans="2:7">
      <c r="B77" s="137"/>
      <c r="C77" s="137"/>
      <c r="D77" s="137"/>
      <c r="E77" s="137"/>
      <c r="F77" s="137"/>
      <c r="G77" s="137"/>
    </row>
    <row r="78" spans="2:7">
      <c r="B78" s="137"/>
      <c r="C78" s="137"/>
      <c r="D78" s="137"/>
      <c r="E78" s="137"/>
      <c r="F78" s="137"/>
      <c r="G78" s="137"/>
    </row>
    <row r="79" spans="2:7">
      <c r="B79" s="137"/>
      <c r="C79" s="137"/>
      <c r="D79" s="137"/>
      <c r="E79" s="137"/>
      <c r="F79" s="137"/>
      <c r="G79" s="137"/>
    </row>
    <row r="80" spans="2:7">
      <c r="B80" s="137"/>
      <c r="C80" s="137"/>
      <c r="D80" s="137"/>
      <c r="E80" s="137"/>
      <c r="F80" s="137"/>
      <c r="G80" s="137"/>
    </row>
    <row r="81" spans="2:7">
      <c r="B81" s="137"/>
      <c r="C81" s="137"/>
      <c r="D81" s="137"/>
      <c r="E81" s="137"/>
      <c r="F81" s="137"/>
      <c r="G81" s="137"/>
    </row>
    <row r="82" spans="2:7">
      <c r="B82" s="137"/>
      <c r="C82" s="137"/>
      <c r="D82" s="137"/>
      <c r="E82" s="137"/>
      <c r="F82" s="137"/>
      <c r="G82" s="137"/>
    </row>
    <row r="83" spans="2:7">
      <c r="B83" s="137"/>
      <c r="C83" s="137"/>
      <c r="D83" s="137"/>
      <c r="E83" s="137"/>
      <c r="F83" s="137"/>
      <c r="G83" s="137"/>
    </row>
    <row r="84" spans="2:7">
      <c r="B84" s="137"/>
      <c r="C84" s="137"/>
      <c r="D84" s="137"/>
      <c r="E84" s="137"/>
      <c r="F84" s="137"/>
      <c r="G84" s="137"/>
    </row>
    <row r="85" spans="2:7">
      <c r="B85" s="137"/>
      <c r="C85" s="137"/>
      <c r="D85" s="137"/>
      <c r="E85" s="137"/>
      <c r="F85" s="137"/>
      <c r="G85" s="137"/>
    </row>
    <row r="86" spans="2:7">
      <c r="B86" s="137"/>
      <c r="C86" s="137"/>
      <c r="D86" s="137"/>
      <c r="E86" s="137"/>
      <c r="F86" s="137"/>
      <c r="G86" s="137"/>
    </row>
    <row r="87" spans="2:7">
      <c r="B87" s="137"/>
      <c r="C87" s="137"/>
      <c r="D87" s="137"/>
      <c r="E87" s="137"/>
      <c r="F87" s="137"/>
      <c r="G87" s="137"/>
    </row>
    <row r="88" spans="2:7">
      <c r="B88" s="137"/>
      <c r="C88" s="137"/>
      <c r="D88" s="137"/>
      <c r="E88" s="137"/>
      <c r="F88" s="137"/>
      <c r="G88" s="137"/>
    </row>
    <row r="89" spans="2:7">
      <c r="B89" s="137"/>
      <c r="C89" s="137"/>
      <c r="D89" s="137"/>
      <c r="E89" s="137"/>
      <c r="F89" s="137"/>
      <c r="G89" s="137"/>
    </row>
    <row r="90" spans="2:7">
      <c r="B90" s="137"/>
      <c r="C90" s="137"/>
      <c r="D90" s="137"/>
      <c r="E90" s="137"/>
      <c r="F90" s="137"/>
      <c r="G90" s="137"/>
    </row>
    <row r="91" spans="2:7">
      <c r="B91" s="137"/>
      <c r="C91" s="137"/>
      <c r="D91" s="137"/>
      <c r="E91" s="137"/>
      <c r="F91" s="137"/>
      <c r="G91" s="137"/>
    </row>
    <row r="92" spans="2:7">
      <c r="B92" s="137"/>
      <c r="C92" s="137"/>
      <c r="D92" s="137"/>
      <c r="E92" s="137"/>
      <c r="F92" s="137"/>
      <c r="G92" s="137"/>
    </row>
    <row r="93" spans="2:7">
      <c r="B93" s="137"/>
      <c r="C93" s="137"/>
      <c r="D93" s="137"/>
      <c r="E93" s="137"/>
      <c r="F93" s="137"/>
      <c r="G93" s="137"/>
    </row>
    <row r="94" spans="2:7">
      <c r="B94" s="137"/>
      <c r="C94" s="137"/>
      <c r="D94" s="137"/>
      <c r="E94" s="137"/>
      <c r="F94" s="137"/>
      <c r="G94" s="137"/>
    </row>
    <row r="95" spans="2:7">
      <c r="B95" s="137"/>
      <c r="C95" s="137"/>
      <c r="D95" s="137"/>
      <c r="E95" s="137"/>
      <c r="F95" s="137"/>
      <c r="G95" s="137"/>
    </row>
    <row r="96" spans="2:7">
      <c r="B96" s="137"/>
      <c r="C96" s="137"/>
      <c r="D96" s="137"/>
      <c r="E96" s="137"/>
      <c r="F96" s="137"/>
      <c r="G96" s="137"/>
    </row>
    <row r="97" spans="2:7">
      <c r="B97" s="137"/>
      <c r="C97" s="137"/>
      <c r="D97" s="137"/>
      <c r="E97" s="137"/>
      <c r="F97" s="137"/>
      <c r="G97" s="137"/>
    </row>
    <row r="98" spans="2:7">
      <c r="B98" s="137"/>
      <c r="C98" s="137"/>
      <c r="D98" s="137"/>
      <c r="E98" s="137"/>
      <c r="F98" s="137"/>
      <c r="G98" s="137"/>
    </row>
    <row r="99" spans="2:7">
      <c r="B99" s="137"/>
      <c r="C99" s="137"/>
      <c r="D99" s="137"/>
      <c r="E99" s="137"/>
      <c r="F99" s="137"/>
      <c r="G99" s="137"/>
    </row>
    <row r="100" spans="2:7">
      <c r="B100" s="137"/>
      <c r="C100" s="137"/>
      <c r="D100" s="137"/>
      <c r="E100" s="137"/>
      <c r="F100" s="137"/>
      <c r="G100" s="137"/>
    </row>
    <row r="101" spans="2:7">
      <c r="B101" s="137"/>
      <c r="C101" s="137"/>
      <c r="D101" s="137"/>
      <c r="E101" s="137"/>
      <c r="F101" s="137"/>
      <c r="G101" s="137"/>
    </row>
    <row r="102" spans="2:7">
      <c r="B102" s="137"/>
      <c r="C102" s="137"/>
      <c r="D102" s="137"/>
      <c r="E102" s="137"/>
      <c r="F102" s="137"/>
      <c r="G102" s="137"/>
    </row>
    <row r="103" spans="2:7">
      <c r="B103" s="137"/>
      <c r="C103" s="137"/>
      <c r="D103" s="137"/>
      <c r="E103" s="137"/>
      <c r="F103" s="137"/>
      <c r="G103" s="137"/>
    </row>
    <row r="104" spans="2:7">
      <c r="B104" s="137"/>
      <c r="C104" s="137"/>
      <c r="D104" s="137"/>
      <c r="E104" s="137"/>
      <c r="F104" s="137"/>
      <c r="G104" s="137"/>
    </row>
    <row r="105" spans="2:7">
      <c r="B105" s="137"/>
      <c r="C105" s="137"/>
      <c r="D105" s="137"/>
      <c r="E105" s="137"/>
      <c r="F105" s="137"/>
      <c r="G105" s="137"/>
    </row>
    <row r="106" spans="2:7">
      <c r="B106" s="137"/>
      <c r="C106" s="137"/>
      <c r="D106" s="137"/>
      <c r="E106" s="137"/>
      <c r="F106" s="137"/>
      <c r="G106" s="137"/>
    </row>
    <row r="107" spans="2:7">
      <c r="B107" s="137"/>
      <c r="C107" s="137"/>
      <c r="D107" s="137"/>
      <c r="E107" s="137"/>
      <c r="F107" s="137"/>
      <c r="G107" s="137"/>
    </row>
    <row r="108" spans="2:7">
      <c r="B108" s="137"/>
      <c r="C108" s="137"/>
      <c r="D108" s="137"/>
      <c r="E108" s="137"/>
      <c r="F108" s="137"/>
      <c r="G108" s="137"/>
    </row>
    <row r="109" spans="2:7">
      <c r="B109" s="137"/>
      <c r="C109" s="137"/>
      <c r="D109" s="137"/>
      <c r="E109" s="137"/>
      <c r="F109" s="137"/>
      <c r="G109" s="137"/>
    </row>
    <row r="110" spans="2:7">
      <c r="B110" s="137"/>
      <c r="C110" s="137"/>
      <c r="D110" s="137"/>
      <c r="E110" s="137"/>
      <c r="F110" s="137"/>
      <c r="G110" s="137"/>
    </row>
    <row r="111" spans="2:7">
      <c r="B111" s="137"/>
      <c r="C111" s="137"/>
      <c r="D111" s="137"/>
      <c r="E111" s="137"/>
      <c r="F111" s="137"/>
      <c r="G111" s="137"/>
    </row>
    <row r="112" spans="2:7">
      <c r="B112" s="137"/>
      <c r="C112" s="137"/>
      <c r="D112" s="137"/>
      <c r="E112" s="137"/>
      <c r="F112" s="137"/>
      <c r="G112" s="137"/>
    </row>
    <row r="113" spans="2:7">
      <c r="B113" s="137"/>
      <c r="C113" s="137"/>
      <c r="D113" s="137"/>
      <c r="E113" s="137"/>
      <c r="F113" s="137"/>
      <c r="G113" s="137"/>
    </row>
    <row r="114" spans="2:7">
      <c r="B114" s="137"/>
      <c r="C114" s="137"/>
      <c r="D114" s="137"/>
      <c r="E114" s="137"/>
      <c r="F114" s="137"/>
      <c r="G114" s="137"/>
    </row>
    <row r="115" spans="2:7">
      <c r="B115" s="137"/>
      <c r="C115" s="137"/>
      <c r="D115" s="137"/>
      <c r="E115" s="137"/>
      <c r="F115" s="137"/>
      <c r="G115" s="137"/>
    </row>
    <row r="116" spans="2:7">
      <c r="B116" s="137"/>
      <c r="C116" s="137"/>
      <c r="D116" s="137"/>
      <c r="E116" s="137"/>
      <c r="F116" s="137"/>
      <c r="G116" s="137"/>
    </row>
    <row r="117" spans="2:7">
      <c r="B117" s="137"/>
      <c r="C117" s="137"/>
      <c r="D117" s="137"/>
      <c r="E117" s="137"/>
      <c r="F117" s="137"/>
      <c r="G117" s="137"/>
    </row>
    <row r="118" spans="2:7">
      <c r="B118" s="137"/>
      <c r="C118" s="137"/>
      <c r="D118" s="137"/>
      <c r="E118" s="137"/>
      <c r="F118" s="137"/>
      <c r="G118" s="137"/>
    </row>
    <row r="119" spans="2:7">
      <c r="B119" s="137"/>
      <c r="C119" s="137"/>
      <c r="D119" s="137"/>
      <c r="E119" s="137"/>
      <c r="F119" s="137"/>
      <c r="G119" s="137"/>
    </row>
    <row r="120" spans="2:7">
      <c r="B120" s="137"/>
      <c r="C120" s="137"/>
      <c r="D120" s="137"/>
      <c r="E120" s="137"/>
      <c r="F120" s="137"/>
      <c r="G120" s="137"/>
    </row>
    <row r="121" spans="2:7">
      <c r="B121" s="137"/>
      <c r="C121" s="137"/>
      <c r="D121" s="137"/>
      <c r="E121" s="137"/>
      <c r="F121" s="137"/>
      <c r="G121" s="137"/>
    </row>
    <row r="122" spans="2:7">
      <c r="B122" s="137"/>
      <c r="C122" s="137"/>
      <c r="D122" s="137"/>
      <c r="E122" s="137"/>
      <c r="F122" s="137"/>
      <c r="G122" s="137"/>
    </row>
    <row r="123" spans="2:7">
      <c r="B123" s="137"/>
      <c r="C123" s="137"/>
      <c r="D123" s="137"/>
      <c r="E123" s="137"/>
      <c r="F123" s="137"/>
      <c r="G123" s="137"/>
    </row>
    <row r="124" spans="2:7">
      <c r="B124" s="137"/>
      <c r="C124" s="137"/>
      <c r="D124" s="137"/>
      <c r="E124" s="137"/>
      <c r="F124" s="137"/>
      <c r="G124" s="137"/>
    </row>
    <row r="125" spans="2:7">
      <c r="B125" s="137"/>
      <c r="C125" s="137"/>
      <c r="D125" s="137"/>
      <c r="E125" s="137"/>
      <c r="F125" s="137"/>
      <c r="G125" s="137"/>
    </row>
    <row r="126" spans="2:7">
      <c r="B126" s="137"/>
      <c r="C126" s="137"/>
      <c r="D126" s="137"/>
      <c r="E126" s="137"/>
      <c r="F126" s="137"/>
      <c r="G126" s="137"/>
    </row>
    <row r="127" spans="2:7">
      <c r="B127" s="137"/>
      <c r="C127" s="137"/>
      <c r="D127" s="137"/>
      <c r="E127" s="137"/>
      <c r="F127" s="137"/>
      <c r="G127" s="137"/>
    </row>
    <row r="128" spans="2:7">
      <c r="B128" s="137"/>
      <c r="C128" s="137"/>
      <c r="D128" s="137"/>
      <c r="E128" s="137"/>
      <c r="F128" s="137"/>
      <c r="G128" s="137"/>
    </row>
    <row r="129" spans="2:7">
      <c r="B129" s="137"/>
      <c r="C129" s="137"/>
      <c r="D129" s="137"/>
      <c r="E129" s="137"/>
      <c r="F129" s="137"/>
      <c r="G129" s="137"/>
    </row>
    <row r="130" spans="2:7">
      <c r="B130" s="137"/>
      <c r="C130" s="137"/>
      <c r="D130" s="137"/>
      <c r="E130" s="137"/>
      <c r="F130" s="137"/>
      <c r="G130" s="137"/>
    </row>
    <row r="131" spans="2:7">
      <c r="B131" s="137"/>
      <c r="C131" s="137"/>
      <c r="D131" s="137"/>
      <c r="E131" s="137"/>
      <c r="F131" s="137"/>
      <c r="G131" s="137"/>
    </row>
    <row r="132" spans="2:7">
      <c r="B132" s="137"/>
      <c r="C132" s="137"/>
      <c r="D132" s="137"/>
      <c r="E132" s="137"/>
      <c r="F132" s="137"/>
      <c r="G132" s="137"/>
    </row>
    <row r="133" spans="2:7">
      <c r="B133" s="137"/>
      <c r="C133" s="137"/>
      <c r="D133" s="137"/>
      <c r="E133" s="137"/>
      <c r="F133" s="137"/>
      <c r="G133" s="137"/>
    </row>
    <row r="134" spans="2:7">
      <c r="B134" s="137"/>
      <c r="C134" s="137"/>
      <c r="D134" s="137"/>
      <c r="E134" s="137"/>
      <c r="F134" s="137"/>
      <c r="G134" s="137"/>
    </row>
    <row r="135" spans="2:7">
      <c r="B135" s="137"/>
      <c r="C135" s="137"/>
      <c r="D135" s="137"/>
      <c r="E135" s="137"/>
      <c r="F135" s="137"/>
      <c r="G135" s="137"/>
    </row>
    <row r="136" spans="2:7">
      <c r="B136" s="137"/>
      <c r="C136" s="137"/>
      <c r="D136" s="137"/>
      <c r="E136" s="137"/>
      <c r="F136" s="137"/>
      <c r="G136" s="137"/>
    </row>
    <row r="137" spans="2:7">
      <c r="B137" s="137"/>
      <c r="C137" s="137"/>
      <c r="D137" s="137"/>
      <c r="E137" s="137"/>
      <c r="F137" s="137"/>
      <c r="G137" s="137"/>
    </row>
    <row r="138" spans="2:7">
      <c r="B138" s="137"/>
      <c r="C138" s="137"/>
      <c r="D138" s="137"/>
      <c r="E138" s="137"/>
      <c r="F138" s="137"/>
      <c r="G138" s="137"/>
    </row>
    <row r="139" spans="2:7">
      <c r="B139" s="137"/>
      <c r="C139" s="137"/>
      <c r="D139" s="137"/>
      <c r="E139" s="137"/>
      <c r="F139" s="137"/>
      <c r="G139" s="137"/>
    </row>
    <row r="140" spans="2:7">
      <c r="B140" s="137"/>
      <c r="C140" s="137"/>
      <c r="D140" s="137"/>
      <c r="E140" s="137"/>
      <c r="F140" s="137"/>
      <c r="G140" s="137"/>
    </row>
    <row r="141" spans="2:7">
      <c r="B141" s="137"/>
      <c r="C141" s="137"/>
      <c r="D141" s="137"/>
      <c r="E141" s="137"/>
      <c r="F141" s="137"/>
      <c r="G141" s="137"/>
    </row>
    <row r="142" spans="2:7">
      <c r="B142" s="137"/>
      <c r="C142" s="137"/>
      <c r="D142" s="137"/>
      <c r="E142" s="137"/>
      <c r="F142" s="137"/>
      <c r="G142" s="137"/>
    </row>
    <row r="143" spans="2:7">
      <c r="B143" s="137"/>
      <c r="C143" s="137"/>
      <c r="D143" s="137"/>
      <c r="E143" s="137"/>
      <c r="F143" s="137"/>
      <c r="G143" s="137"/>
    </row>
    <row r="144" spans="2:7">
      <c r="B144" s="137"/>
      <c r="C144" s="137"/>
      <c r="D144" s="137"/>
      <c r="E144" s="137"/>
      <c r="F144" s="137"/>
      <c r="G144" s="137"/>
    </row>
    <row r="145" spans="2:7">
      <c r="B145" s="137"/>
      <c r="C145" s="137"/>
      <c r="D145" s="137"/>
      <c r="E145" s="137"/>
      <c r="F145" s="137"/>
      <c r="G145" s="137"/>
    </row>
    <row r="146" spans="2:7">
      <c r="B146" s="137"/>
      <c r="C146" s="137"/>
      <c r="D146" s="137"/>
      <c r="E146" s="137"/>
      <c r="F146" s="137"/>
      <c r="G146" s="137"/>
    </row>
    <row r="147" spans="2:7">
      <c r="B147" s="137"/>
      <c r="C147" s="137"/>
      <c r="D147" s="137"/>
      <c r="E147" s="137"/>
      <c r="F147" s="137"/>
      <c r="G147" s="137"/>
    </row>
    <row r="148" spans="2:7">
      <c r="B148" s="137"/>
      <c r="C148" s="137"/>
      <c r="D148" s="137"/>
      <c r="E148" s="137"/>
      <c r="F148" s="137"/>
      <c r="G148" s="137"/>
    </row>
    <row r="149" spans="2:7">
      <c r="B149" s="137"/>
      <c r="C149" s="137"/>
      <c r="D149" s="137"/>
      <c r="E149" s="137"/>
      <c r="F149" s="137"/>
      <c r="G149" s="137"/>
    </row>
    <row r="150" spans="2:7">
      <c r="B150" s="137"/>
      <c r="C150" s="137"/>
      <c r="D150" s="137"/>
      <c r="E150" s="137"/>
      <c r="F150" s="137"/>
      <c r="G150" s="137"/>
    </row>
    <row r="151" spans="2:7">
      <c r="B151" s="137"/>
      <c r="C151" s="137"/>
      <c r="D151" s="137"/>
      <c r="E151" s="137"/>
      <c r="F151" s="137"/>
      <c r="G151" s="137"/>
    </row>
    <row r="152" spans="2:7">
      <c r="B152" s="137"/>
      <c r="C152" s="137"/>
      <c r="D152" s="137"/>
      <c r="E152" s="137"/>
      <c r="F152" s="137"/>
      <c r="G152" s="137"/>
    </row>
    <row r="153" spans="2:7">
      <c r="B153" s="137"/>
      <c r="C153" s="137"/>
      <c r="D153" s="137"/>
      <c r="E153" s="137"/>
      <c r="F153" s="137"/>
      <c r="G153" s="137"/>
    </row>
    <row r="154" spans="2:7">
      <c r="B154" s="137"/>
      <c r="C154" s="137"/>
      <c r="D154" s="137"/>
      <c r="E154" s="137"/>
      <c r="F154" s="137"/>
      <c r="G154" s="137"/>
    </row>
    <row r="155" spans="2:7">
      <c r="B155" s="137"/>
      <c r="C155" s="137"/>
      <c r="D155" s="137"/>
      <c r="E155" s="137"/>
      <c r="F155" s="137"/>
      <c r="G155" s="137"/>
    </row>
    <row r="156" spans="2:7">
      <c r="B156" s="137"/>
      <c r="C156" s="137"/>
      <c r="D156" s="137"/>
      <c r="E156" s="137"/>
      <c r="F156" s="137"/>
      <c r="G156" s="137"/>
    </row>
    <row r="157" spans="2:7">
      <c r="B157" s="137"/>
      <c r="C157" s="137"/>
      <c r="D157" s="137"/>
      <c r="E157" s="137"/>
      <c r="F157" s="137"/>
      <c r="G157" s="137"/>
    </row>
    <row r="158" spans="2:7">
      <c r="B158" s="137"/>
      <c r="C158" s="137"/>
      <c r="D158" s="137"/>
      <c r="E158" s="137"/>
      <c r="F158" s="137"/>
      <c r="G158" s="137"/>
    </row>
    <row r="159" spans="2:7">
      <c r="B159" s="137"/>
      <c r="C159" s="137"/>
      <c r="D159" s="137"/>
      <c r="E159" s="137"/>
      <c r="F159" s="137"/>
      <c r="G159" s="137"/>
    </row>
    <row r="160" spans="2:7">
      <c r="B160" s="137"/>
      <c r="C160" s="137"/>
      <c r="D160" s="137"/>
      <c r="E160" s="137"/>
      <c r="F160" s="137"/>
      <c r="G160" s="137"/>
    </row>
    <row r="161" spans="2:7">
      <c r="B161" s="137"/>
      <c r="C161" s="137"/>
      <c r="D161" s="137"/>
      <c r="E161" s="137"/>
      <c r="F161" s="137"/>
      <c r="G161" s="137"/>
    </row>
    <row r="162" spans="2:7">
      <c r="B162" s="137"/>
      <c r="C162" s="137"/>
      <c r="D162" s="137"/>
      <c r="E162" s="137"/>
      <c r="F162" s="137"/>
      <c r="G162" s="137"/>
    </row>
    <row r="163" spans="2:7">
      <c r="B163" s="137"/>
      <c r="C163" s="137"/>
      <c r="D163" s="137"/>
      <c r="E163" s="137"/>
      <c r="F163" s="137"/>
      <c r="G163" s="137"/>
    </row>
    <row r="164" spans="2:7">
      <c r="B164" s="137"/>
      <c r="C164" s="137"/>
      <c r="D164" s="137"/>
      <c r="E164" s="137"/>
      <c r="F164" s="137"/>
      <c r="G164" s="137"/>
    </row>
    <row r="165" spans="2:7">
      <c r="B165" s="137"/>
      <c r="C165" s="137"/>
      <c r="D165" s="137"/>
      <c r="E165" s="137"/>
      <c r="F165" s="137"/>
      <c r="G165" s="137"/>
    </row>
    <row r="166" spans="2:7">
      <c r="B166" s="137"/>
      <c r="C166" s="137"/>
      <c r="D166" s="137"/>
      <c r="E166" s="137"/>
      <c r="F166" s="137"/>
      <c r="G166" s="137"/>
    </row>
    <row r="167" spans="2:7">
      <c r="B167" s="137"/>
      <c r="C167" s="137"/>
      <c r="D167" s="137"/>
      <c r="E167" s="137"/>
      <c r="F167" s="137"/>
      <c r="G167" s="137"/>
    </row>
    <row r="168" spans="2:7">
      <c r="B168" s="137"/>
      <c r="C168" s="137"/>
      <c r="D168" s="137"/>
      <c r="E168" s="137"/>
      <c r="F168" s="137"/>
      <c r="G168" s="137"/>
    </row>
    <row r="169" spans="2:7">
      <c r="B169" s="137"/>
      <c r="C169" s="137"/>
      <c r="D169" s="137"/>
      <c r="E169" s="137"/>
      <c r="F169" s="137"/>
      <c r="G169" s="137"/>
    </row>
    <row r="170" spans="2:7">
      <c r="B170" s="137"/>
      <c r="C170" s="137"/>
      <c r="D170" s="137"/>
      <c r="E170" s="137"/>
      <c r="F170" s="137"/>
      <c r="G170" s="137"/>
    </row>
    <row r="171" spans="2:7">
      <c r="B171" s="137"/>
      <c r="C171" s="137"/>
      <c r="D171" s="137"/>
      <c r="E171" s="137"/>
      <c r="F171" s="137"/>
      <c r="G171" s="137"/>
    </row>
    <row r="172" spans="2:7">
      <c r="B172" s="137"/>
      <c r="C172" s="137"/>
      <c r="D172" s="137"/>
      <c r="E172" s="137"/>
      <c r="F172" s="137"/>
      <c r="G172" s="137"/>
    </row>
    <row r="173" spans="2:7">
      <c r="B173" s="137"/>
      <c r="C173" s="137"/>
      <c r="D173" s="137"/>
      <c r="E173" s="137"/>
      <c r="F173" s="137"/>
      <c r="G173" s="137"/>
    </row>
    <row r="174" spans="2:7">
      <c r="B174" s="137"/>
      <c r="C174" s="137"/>
      <c r="D174" s="137"/>
      <c r="E174" s="137"/>
      <c r="F174" s="137"/>
      <c r="G174" s="137"/>
    </row>
  </sheetData>
  <mergeCells count="28">
    <mergeCell ref="B23:C23"/>
    <mergeCell ref="E23:F23"/>
    <mergeCell ref="B24:C24"/>
    <mergeCell ref="B8:G8"/>
    <mergeCell ref="B14:C14"/>
    <mergeCell ref="E14:F14"/>
    <mergeCell ref="B15:C15"/>
    <mergeCell ref="B17:G17"/>
    <mergeCell ref="B37:C37"/>
    <mergeCell ref="E37:G37"/>
    <mergeCell ref="B27:C27"/>
    <mergeCell ref="E27:G27"/>
    <mergeCell ref="H27:I27"/>
    <mergeCell ref="N27:O27"/>
    <mergeCell ref="P27:Q27"/>
    <mergeCell ref="R27:S27"/>
    <mergeCell ref="B32:C32"/>
    <mergeCell ref="E32:G32"/>
    <mergeCell ref="J27:K27"/>
    <mergeCell ref="L27:M27"/>
    <mergeCell ref="B57:C57"/>
    <mergeCell ref="E57:G57"/>
    <mergeCell ref="B42:C42"/>
    <mergeCell ref="E42:G42"/>
    <mergeCell ref="B47:C47"/>
    <mergeCell ref="E47:G47"/>
    <mergeCell ref="B52:C52"/>
    <mergeCell ref="E52:G52"/>
  </mergeCells>
  <printOptions horizontalCentered="1"/>
  <pageMargins left="0" right="0" top="0.74803149606299213" bottom="0" header="0.31496062992125984" footer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DG MOE RECTO</vt:lpstr>
      <vt:lpstr>DG MOE</vt:lpstr>
      <vt:lpstr>Etat solde recto</vt:lpstr>
      <vt:lpstr>Etat solde verso</vt:lpstr>
      <vt:lpstr>ACTUALISATION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SCET MEDITERRANEE</dc:creator>
  <cp:lastModifiedBy>Valérie Décot</cp:lastModifiedBy>
  <cp:lastPrinted>2014-04-29T16:38:42Z</cp:lastPrinted>
  <dcterms:created xsi:type="dcterms:W3CDTF">1999-06-22T12:37:53Z</dcterms:created>
  <dcterms:modified xsi:type="dcterms:W3CDTF">2014-05-02T09:25:56Z</dcterms:modified>
</cp:coreProperties>
</file>